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8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โอนงบประมาณ" sheetId="14" r:id="rId14"/>
    <sheet name="คงเหลือทุกแหล่งเงิน" sheetId="15" r:id="rId15"/>
  </sheets>
  <definedNames>
    <definedName name="_xlnm.Print_Area" localSheetId="0">'งบทดลอง'!$A$1:$E$76</definedName>
    <definedName name="_xlnm.Print_Area" localSheetId="1">'ประกอบงบทดลองและรายงานรับจ่ายเง'!$A$1:$D$33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<sst xmlns="http://schemas.openxmlformats.org/spreadsheetml/2006/main" count="1359" uniqueCount="653">
  <si>
    <t>งบทดลอง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</si>
  <si>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</si>
  <si>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</si>
  <si>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</si>
  <si>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</si>
  <si>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</si>
  <si>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</si>
  <si>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</si>
  <si>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</si>
  <si>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</si>
  <si>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</si>
  <si>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</si>
  <si>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</si>
  <si>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</si>
  <si>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</si>
  <si>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</si>
  <si>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</si>
  <si>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</si>
  <si>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</si>
  <si>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</si>
  <si>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</si>
  <si>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</si>
  <si>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</si>
  <si>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</si>
  <si>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</si>
  <si>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</si>
  <si>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</si>
  <si>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</si>
  <si>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</si>
  <si>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</si>
  <si>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</si>
  <si>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</si>
  <si>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</si>
  <si>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</si>
  <si>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</si>
  <si>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</si>
  <si>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</si>
  <si>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</si>
  <si>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</si>
  <si>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</si>
  <si>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</si>
  <si>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</si>
  <si>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</si>
  <si>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</si>
  <si>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</si>
  <si>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</si>
  <si>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</si>
  <si>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</si>
  <si>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</si>
  <si>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</si>
  <si>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</si>
  <si>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</si>
  <si>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</si>
  <si>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</si>
  <si>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</si>
  <si>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</si>
  <si>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</si>
  <si>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</si>
  <si>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</si>
  <si>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</si>
  <si>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</si>
  <si>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</si>
  <si>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</si>
  <si>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</si>
  <si>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</si>
  <si>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</si>
  <si>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</si>
  <si>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</si>
  <si>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</si>
  <si>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</si>
  <si>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</si>
  <si>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</si>
  <si>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</si>
  <si>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</si>
  <si>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</si>
  <si>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</si>
  <si>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</si>
  <si>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</si>
  <si>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</si>
  <si>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</si>
  <si>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</si>
  <si>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</si>
  <si>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</si>
  <si>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</si>
  <si>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</si>
  <si>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</si>
  <si>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</si>
  <si>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</si>
  <si>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</si>
  <si>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</si>
  <si>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</si>
  <si>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</si>
  <si>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</si>
  <si>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</si>
  <si>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</si>
  <si>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</si>
  <si>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</si>
  <si>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</si>
  <si>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</si>
  <si>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</si>
  <si>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</si>
  <si>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</si>
  <si>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</si>
  <si>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</si>
  <si>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</si>
  <si>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</si>
  <si>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</si>
  <si>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</si>
  <si>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</si>
  <si>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</si>
  <si>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</si>
  <si>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</si>
  <si>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</si>
  <si>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</si>
  <si>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</si>
  <si>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</si>
  <si>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</si>
  <si>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</si>
  <si>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</si>
  <si>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</si>
  <si>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</si>
  <si>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</si>
  <si>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</si>
  <si>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</si>
  <si>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</si>
  <si>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</si>
  <si>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</si>
  <si>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</si>
  <si>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</si>
  <si>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</si>
  <si>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</si>
  <si>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</si>
  <si>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</si>
  <si>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</si>
  <si>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</si>
  <si>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</si>
  <si>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</si>
  <si>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</si>
  <si>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</si>
  <si>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</si>
  <si>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</si>
  <si>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</si>
  <si>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</si>
  <si>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</si>
  <si>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</si>
  <si>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</si>
  <si>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</si>
  <si>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</si>
  <si>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</si>
  <si>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</si>
  <si>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</si>
  <si>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</si>
  <si>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</si>
  <si>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</si>
  <si>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</si>
  <si>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</si>
  <si>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</si>
  <si>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</si>
  <si>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</si>
  <si>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</si>
  <si>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</si>
  <si>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</si>
  <si>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</si>
  <si>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</si>
  <si>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</si>
  <si>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</si>
  <si>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</si>
  <si>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</si>
  <si>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</si>
  <si>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</si>
  <si>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</si>
  <si>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</si>
  <si>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</si>
  <si>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</si>
  <si>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</si>
  <si>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</si>
  <si>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</si>
  <si>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</si>
  <si>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</si>
  <si>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</si>
  <si>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</si>
  <si>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</si>
  <si>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</si>
  <si>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</si>
  <si>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</si>
  <si>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</si>
  <si>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</si>
  <si>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</si>
  <si>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</si>
  <si>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</si>
  <si>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</si>
  <si>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</si>
  <si>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</si>
  <si>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</si>
  <si>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</si>
  <si>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</si>
  <si>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</si>
  <si>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</si>
  <si>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</si>
  <si>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</si>
  <si>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</si>
  <si>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</si>
  <si>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</si>
  <si>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</si>
  <si>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</si>
  <si>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</si>
  <si>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</si>
  <si>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</si>
  <si>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</si>
  <si>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</si>
  <si>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</si>
  <si>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</si>
  <si>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</si>
  <si>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</si>
  <si>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</si>
  <si>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</si>
  <si>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</si>
  <si>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</si>
  <si>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</si>
  <si>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</si>
  <si>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</si>
  <si>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</si>
  <si>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กลุ่มหินทราย ม. 3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</si>
  <si>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</si>
  <si>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</si>
  <si>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</si>
  <si>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</si>
  <si>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</si>
  <si>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</si>
  <si>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</si>
  <si>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</si>
  <si>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</si>
  <si>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</si>
  <si>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</si>
  <si>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</si>
  <si>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</si>
  <si>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</si>
  <si>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</si>
  <si>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</si>
  <si>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</si>
  <si>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</si>
  <si>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</si>
  <si>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</si>
  <si>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</si>
  <si>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</si>
  <si>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</si>
  <si>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</si>
  <si>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</si>
  <si>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</si>
  <si>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</si>
  <si>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</si>
  <si>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</si>
  <si>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</si>
  <si>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</si>
  <si>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</si>
  <si>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หมายเหตุ 1  ประกอบงบทดลอง  ณ  วันที่    31  ตุลาคม  2558</t>
  </si>
  <si>
    <t>กลุ่มทำไร่อ้อย ม.4</t>
  </si>
  <si>
    <t>กลุ่มปลูกมันสำปะหลัง หมู่ 11</t>
  </si>
  <si>
    <r>
      <t>หัก</t>
    </r>
    <r>
      <rPr>
        <b/>
        <sz val="16"/>
        <rFont val="Angsana New"/>
        <family val="1"/>
      </rPr>
      <t xml:space="preserve">  รายได้ที่ยังไม่รับรู้</t>
    </r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</si>
  <si>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</si>
  <si>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</si>
  <si>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</si>
  <si>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</si>
  <si>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</si>
  <si>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</si>
  <si>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</si>
  <si>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</si>
  <si>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</si>
  <si>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</si>
  <si>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</si>
  <si>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หน้า : 1/1</t>
  </si>
  <si>
    <t>รายงานรับ-จ่ายเงิน</t>
  </si>
  <si>
    <t>ปีงบประมาณ 2561 ประจำเดือน ตุลาคม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</si>
  <si>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</si>
  <si>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</si>
  <si>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</si>
  <si>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</si>
  <si>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</si>
  <si>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27,936,153.02</t>
  </si>
  <si>
    <t>รายรับ (หมายเหตุ 1)</t>
  </si>
  <si>
    <t xml:space="preserve">          </t>
  </si>
  <si>
    <t>454,570.00</t>
  </si>
  <si>
    <t>0.00</t>
  </si>
  <si>
    <t>144.00</t>
  </si>
  <si>
    <t xml:space="preserve"> 41100000  </t>
  </si>
  <si>
    <t>146,820.00</t>
  </si>
  <si>
    <t>198.00</t>
  </si>
  <si>
    <t xml:space="preserve"> 41200000  </t>
  </si>
  <si>
    <t>240,300.00</t>
  </si>
  <si>
    <t>5,251.28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</si>
  <si>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</si>
  <si>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</si>
  <si>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</si>
  <si>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</si>
  <si>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</si>
  <si>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</si>
  <si>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</si>
  <si>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</si>
  <si>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</si>
  <si>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</si>
  <si>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>5,593.28</t>
  </si>
  <si>
    <t>843,400.00</t>
  </si>
  <si>
    <t xml:space="preserve"> 11041000  </t>
  </si>
  <si>
    <t>598.00</t>
  </si>
  <si>
    <t xml:space="preserve"> 11043002  </t>
  </si>
  <si>
    <t>4,437.15</t>
  </si>
  <si>
    <t>เงินรับฝากภาษีหัก ณ ที่จ่าย</t>
  </si>
  <si>
    <t xml:space="preserve"> 21040001  </t>
  </si>
  <si>
    <t>6,421.00</t>
  </si>
  <si>
    <t>เงินรับฝากประกันสังคม</t>
  </si>
  <si>
    <t xml:space="preserve"> 21040013  </t>
  </si>
  <si>
    <t>253,713.75</t>
  </si>
  <si>
    <t>เงินรับฝากค่าใช้จ่ายอื่น</t>
  </si>
  <si>
    <t xml:space="preserve"> 21040015  </t>
  </si>
  <si>
    <t>298.32</t>
  </si>
  <si>
    <t xml:space="preserve"> 31000000  </t>
  </si>
  <si>
    <t>99.44</t>
  </si>
  <si>
    <t xml:space="preserve"> 32000000  </t>
  </si>
  <si>
    <t>1,108,967.66</t>
  </si>
  <si>
    <t>1,114,560.94</t>
  </si>
  <si>
    <t>10,776,960.00</t>
  </si>
  <si>
    <t>855,221.00</t>
  </si>
  <si>
    <t xml:space="preserve"> 51100000  </t>
  </si>
  <si>
    <t>2,743,920.00</t>
  </si>
  <si>
    <t>228,660.00</t>
  </si>
  <si>
    <t>เงินเดือน (ฝ่ายการเมือง)</t>
  </si>
  <si>
    <t xml:space="preserve"> 52100000  </t>
  </si>
  <si>
    <t>8,387,400.00</t>
  </si>
  <si>
    <t>623,248.00</t>
  </si>
  <si>
    <t>เงินเดือน (ฝ่ายประจำ)</t>
  </si>
  <si>
    <t xml:space="preserve"> 52200000  </t>
  </si>
  <si>
    <t>1,425,400.00</t>
  </si>
  <si>
    <t>26,000.00</t>
  </si>
  <si>
    <t xml:space="preserve"> 53100000  </t>
  </si>
  <si>
    <t>2,803,400.00</t>
  </si>
  <si>
    <t>21,800.00</t>
  </si>
  <si>
    <t xml:space="preserve"> 53200000  </t>
  </si>
  <si>
    <t>1,948,672.00</t>
  </si>
  <si>
    <t>61,470.00</t>
  </si>
  <si>
    <t xml:space="preserve"> 53300000  </t>
  </si>
  <si>
    <t>396,000.00</t>
  </si>
  <si>
    <t>17,153.00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</si>
  <si>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</si>
  <si>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</si>
  <si>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</si>
  <si>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</si>
  <si>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</si>
  <si>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>2,068,000.00</t>
  </si>
  <si>
    <t xml:space="preserve"> 56100000  </t>
  </si>
  <si>
    <t>1,833,552.00</t>
  </si>
  <si>
    <t>397.76</t>
  </si>
  <si>
    <t>191,838.24</t>
  </si>
  <si>
    <t xml:space="preserve"> 21010000  </t>
  </si>
  <si>
    <t>365.00</t>
  </si>
  <si>
    <t>เงินรับฝากอื่น ๆ</t>
  </si>
  <si>
    <t xml:space="preserve"> 21040099  </t>
  </si>
  <si>
    <t>1,300,572.90</t>
  </si>
  <si>
    <t>3,134,124.90</t>
  </si>
  <si>
    <t>-2,019,563.96</t>
  </si>
  <si>
    <t>25,916,589.06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</si>
  <si>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</si>
  <si>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</si>
  <si>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</si>
  <si>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ณ วันที่ 31 ตุลาคม 2560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</si>
  <si>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</si>
  <si>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</si>
  <si>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</si>
  <si>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</si>
  <si>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</si>
  <si>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</si>
  <si>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</si>
  <si>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</si>
  <si>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</si>
  <si>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</si>
  <si>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</si>
  <si>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</si>
  <si>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</si>
  <si>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</si>
  <si>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</si>
  <si>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</si>
  <si>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</si>
  <si>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</si>
  <si>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</si>
  <si>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>เงินรับฝากอื่นๆ เงินค่าใช้จ่ายภาษีบำรุงทุ้องที่ 5%</t>
  </si>
  <si>
    <t xml:space="preserve">21040099  </t>
  </si>
  <si>
    <t>เงินรับฝากอื่นๆ เงินประกันสัญญา</t>
  </si>
  <si>
    <t>เงินรับฝากอื่นๆ เงินรับฝากเงินคืนกรมส่งเสริมการปกครองท้องถิ่น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</si>
  <si>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</si>
  <si>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</si>
  <si>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</si>
  <si>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</si>
  <si>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</si>
  <si>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</si>
  <si>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</si>
  <si>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</si>
  <si>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</si>
  <si>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</si>
  <si>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</si>
  <si>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</si>
  <si>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</si>
  <si>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</si>
  <si>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</si>
  <si>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</si>
  <si>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</si>
  <si>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</si>
  <si>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กระดาษทำการกระทบยอดรายจ่ายตามงบประมาณ (จ่ายจากเงินรายรับ)</t>
  </si>
  <si>
    <t>ประจำเดือน ตุลาคม  ปีงบประมาณ   พ.ศ. 2561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</si>
  <si>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</si>
  <si>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</si>
  <si>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</si>
  <si>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</si>
  <si>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</si>
  <si>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</si>
  <si>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</si>
  <si>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</si>
  <si>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</si>
  <si>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</si>
  <si>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</si>
  <si>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</si>
  <si>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</si>
  <si>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</si>
  <si>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</si>
  <si>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</si>
  <si>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</si>
  <si>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</si>
  <si>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</si>
  <si>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</si>
  <si>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</si>
  <si>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</si>
  <si>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</si>
  <si>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</si>
  <si>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</si>
  <si>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</si>
  <si>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</si>
  <si>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</si>
  <si>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</si>
  <si>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</si>
  <si>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</si>
  <si>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</si>
  <si>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</si>
  <si>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</si>
  <si>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</si>
  <si>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</si>
  <si>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</si>
  <si>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</si>
  <si>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</si>
  <si>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</si>
  <si>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</si>
  <si>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</si>
  <si>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</si>
  <si>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</si>
  <si>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</si>
  <si>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</si>
  <si>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</si>
  <si>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</si>
  <si>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</si>
  <si>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</si>
  <si>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</si>
  <si>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</si>
  <si>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</si>
  <si>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</si>
  <si>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</si>
  <si>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</si>
  <si>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</si>
  <si>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</si>
  <si>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</si>
  <si>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</si>
  <si>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</si>
  <si>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</si>
  <si>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</si>
  <si>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</si>
  <si>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</si>
  <si>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</si>
  <si>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</si>
  <si>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</si>
  <si>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</si>
  <si>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</si>
  <si>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</si>
  <si>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</si>
  <si>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</si>
  <si>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</si>
  <si>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</si>
  <si>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</si>
  <si>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</si>
  <si>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</si>
  <si>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</si>
  <si>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รวมทั้งสิ้นตั้งแต่ต้นปี</t>
  </si>
  <si>
    <t>กระดาษทำการกระทบยอดงบประมาณคงเหลือ</t>
  </si>
  <si>
    <t>ประจำเดือน ตุลาคม ปีงบประมาณ พ.ศ. 2561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</si>
  <si>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</si>
  <si>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</si>
  <si>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</si>
  <si>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</si>
  <si>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</si>
  <si>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</si>
  <si>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</si>
  <si>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</si>
  <si>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</si>
  <si>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</si>
  <si>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</si>
  <si>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</si>
  <si>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</si>
  <si>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</si>
  <si>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</si>
  <si>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</si>
  <si>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</si>
  <si>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</si>
  <si>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</si>
  <si>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</si>
  <si>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</si>
  <si>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</si>
  <si>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</si>
  <si>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</si>
  <si>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</si>
  <si>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</si>
  <si>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</si>
  <si>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</si>
  <si>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</si>
  <si>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</si>
  <si>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</si>
  <si>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</si>
  <si>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</si>
  <si>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</si>
  <si>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</si>
  <si>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</si>
  <si>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</si>
  <si>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</si>
  <si>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</si>
  <si>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</si>
  <si>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</si>
  <si>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</si>
  <si>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</si>
  <si>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</si>
  <si>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</si>
  <si>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</si>
  <si>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</si>
  <si>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</si>
  <si>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</si>
  <si>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</si>
  <si>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</si>
  <si>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</si>
  <si>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</si>
  <si>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</si>
  <si>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</si>
  <si>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</si>
  <si>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</si>
  <si>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</si>
  <si>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</si>
  <si>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</si>
  <si>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</si>
  <si>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</si>
  <si>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</si>
  <si>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</si>
  <si>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</si>
  <si>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</si>
  <si>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</si>
  <si>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</si>
  <si>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</si>
  <si>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</si>
  <si>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</si>
  <si>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</si>
  <si>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</si>
  <si>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</si>
  <si>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</si>
  <si>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</si>
  <si>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</si>
  <si>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</si>
  <si>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รายจ่ายตามข้อผูกพัน</t>
  </si>
  <si>
    <t>5111100</t>
  </si>
  <si>
    <t>เงินสมทบกองทุนบำเหน็จบำนาญข้าราชการส่วนท้องถิ่น (กบท.)</t>
  </si>
  <si>
    <t>5120100</t>
  </si>
  <si>
    <t>เงินเดือน              (ฝ่ายการเมือง)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</si>
  <si>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</si>
  <si>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</si>
  <si>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เดือนตุลาคม ถึงเดือนตุลาคม   ปีงบประมาณ 2561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</si>
  <si>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</si>
  <si>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</si>
  <si>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</si>
  <si>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(10,000.00)</t>
  </si>
  <si>
    <t>รวมค่าวัสดุ</t>
  </si>
  <si>
    <t>รายงานยอดเงินคงเหลือทุกแหล่งเงิน</t>
  </si>
  <si>
    <t>ประจำเดือน ตุลาคม ปีงบประมาณ พ.ศ.  2561</t>
  </si>
  <si>
    <t>รวมหมวด</t>
  </si>
  <si>
    <t>รวมเงินงบประมาณคงเหลือ</t>
  </si>
  <si>
    <t>รวมยอดคงเหลือแต่ละงาน</t>
  </si>
  <si>
    <t>7/2560</t>
  </si>
  <si>
    <t>กลุ่มทำไร่มันสำปะหลัง หมู่ 1</t>
  </si>
  <si>
    <t>3/2560</t>
  </si>
  <si>
    <t>9/2560</t>
  </si>
  <si>
    <t>กลุ่มกระยาสาทรบ้านละลมใหม่ หมู่ 3</t>
  </si>
  <si>
    <t>2/2560</t>
  </si>
  <si>
    <t>10/2560</t>
  </si>
  <si>
    <t>กลุ่มเกษตรกรบ้านละลม หมู่ 4</t>
  </si>
  <si>
    <t>6/2560</t>
  </si>
  <si>
    <t>กลุ่มเกษตรกรปลูกอ้อย หมู่ 5</t>
  </si>
  <si>
    <t>8/2560</t>
  </si>
  <si>
    <t>กลุ่มทำไร่มันสำปะหลัง หมู่ 12</t>
  </si>
  <si>
    <t>1/2560</t>
  </si>
  <si>
    <t>กลุ่มปลูกมันนสำปะหลัง หมู่ 8</t>
  </si>
  <si>
    <t>5/2560</t>
  </si>
  <si>
    <t>กลุ่มปลูกข้าวหอมมะลิ หมู่ 9</t>
  </si>
  <si>
    <t>11/2560</t>
  </si>
  <si>
    <t>กลุ่มปลูกมันสำปะหลัง หมู่ที่ 9</t>
  </si>
  <si>
    <t>4/2560</t>
  </si>
  <si>
    <t>กลุ่มทำหินทราย หมู่ 10 บ้านหนองชุมแสง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</si>
  <si>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</si>
  <si>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ประกอบงบทดลอง  ณ  วันที่    31  ตุลาคม   2560</t>
  </si>
  <si>
    <t xml:space="preserve">  ประกอบงบทดลอง  ณ  วันที่    31  ตุลาคม  2560</t>
  </si>
  <si>
    <t xml:space="preserve">               นักการเงินและบัญชีชำนาญการ                                                   ผู้อำนวยการกองคลัง</t>
  </si>
  <si>
    <t>ณ วันที่  31  ตุลาคม  2560</t>
  </si>
  <si>
    <t>วันที่  1  ตุลาคม  2560  ถึง   31  ตุลาคม  2560</t>
  </si>
  <si>
    <t>ยอดเงินคงเหลือตามรายงานธนาคาร ณ วันที่  31  ตุลาคม  2560</t>
  </si>
  <si>
    <t>29 ต.ค. 60</t>
  </si>
  <si>
    <t>30 ต.ค. 60</t>
  </si>
  <si>
    <t>ดอกเบี้ยเงินฝากธนาคาร</t>
  </si>
  <si>
    <t>31 ต.ค. 60</t>
  </si>
  <si>
    <t>18021649</t>
  </si>
  <si>
    <t>ยอดเงินคงเหลือตามบัญชี  ณ  วันที่  31  ตุลาคม  2560</t>
  </si>
  <si>
    <t>(ลงชื่อ)...................................................วันที่ 31  ตุลาคม 2560</t>
  </si>
  <si>
    <t>(ลงชื่อ).....................................วันที่  31  ตุลาคม 2560</t>
  </si>
  <si>
    <t>11  ต.ค. 60</t>
  </si>
  <si>
    <t>10067634</t>
  </si>
  <si>
    <t>25 ต.ค. 60</t>
  </si>
  <si>
    <t>10067647</t>
  </si>
  <si>
    <t>10067648</t>
  </si>
  <si>
    <t>10067649</t>
  </si>
  <si>
    <t>10067650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</si>
  <si>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</si>
  <si>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</si>
  <si>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</si>
  <si>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</si>
  <si>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</si>
  <si>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</si>
  <si>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</si>
  <si>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</si>
  <si>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</si>
  <si>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</si>
  <si>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</si>
  <si>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</si>
  <si>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</si>
  <si>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</si>
  <si>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</si>
  <si>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</si>
  <si>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</si>
  <si>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</si>
  <si>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</si>
  <si>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</si>
  <si>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</si>
  <si>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หมายเหตุ 1  ประกอบงบทดลอง  ณ  วันที่    31  ตุลาคม  2560</t>
  </si>
  <si>
    <t>28 ก.ย. 60</t>
  </si>
  <si>
    <t>10067611</t>
  </si>
  <si>
    <t>10067612</t>
  </si>
  <si>
    <t>10067614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</si>
</sst>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62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9"/>
      <color indexed="8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483D8B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sz val="9"/>
      <color rgb="FF000000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sz val="9"/>
      <color rgb="FF000000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/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>
        <color indexed="63"/>
      </right>
      <top style="thick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ck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ck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/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D3D3D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 horizontal="right" vertical="top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71" fillId="35" borderId="30" xfId="0" applyNumberFormat="1" applyFont="1" applyFill="1" applyBorder="1" applyAlignment="1">
      <alignment horizontal="center" vertical="center" wrapText="1" readingOrder="1"/>
    </xf>
    <xf numFmtId="0" fontId="71" fillId="35" borderId="31" xfId="0" applyNumberFormat="1" applyFont="1" applyFill="1" applyBorder="1" applyAlignment="1">
      <alignment horizontal="center" vertical="center" wrapText="1" readingOrder="1"/>
    </xf>
    <xf numFmtId="0" fontId="72" fillId="0" borderId="30" xfId="0" applyNumberFormat="1" applyFont="1" applyFill="1" applyBorder="1" applyAlignment="1">
      <alignment horizontal="right" vertical="center" wrapText="1" readingOrder="1"/>
    </xf>
    <xf numFmtId="240" fontId="72" fillId="0" borderId="30" xfId="0" applyNumberFormat="1" applyFont="1" applyFill="1" applyBorder="1" applyAlignment="1">
      <alignment horizontal="right" vertical="center" wrapText="1" readingOrder="1"/>
    </xf>
    <xf numFmtId="0" fontId="71" fillId="0" borderId="30" xfId="0" applyNumberFormat="1" applyFont="1" applyFill="1" applyBorder="1" applyAlignment="1">
      <alignment vertical="center" wrapText="1" readingOrder="1"/>
    </xf>
    <xf numFmtId="0" fontId="71" fillId="0" borderId="30" xfId="0" applyNumberFormat="1" applyFont="1" applyFill="1" applyBorder="1" applyAlignment="1">
      <alignment horizontal="right" vertical="center" wrapText="1" readingOrder="1"/>
    </xf>
    <xf numFmtId="0" fontId="71" fillId="0" borderId="32" xfId="0" applyNumberFormat="1" applyFont="1" applyFill="1" applyBorder="1" applyAlignment="1">
      <alignment horizontal="left" vertical="center" wrapText="1" readingOrder="1"/>
    </xf>
    <xf numFmtId="0" fontId="72" fillId="0" borderId="32" xfId="0" applyNumberFormat="1" applyFont="1" applyFill="1" applyBorder="1" applyAlignment="1">
      <alignment vertical="center" wrapText="1" readingOrder="1"/>
    </xf>
    <xf numFmtId="0" fontId="71" fillId="0" borderId="32" xfId="0" applyNumberFormat="1" applyFont="1" applyFill="1" applyBorder="1" applyAlignment="1">
      <alignment horizontal="right" vertical="center" wrapText="1" readingOrder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73" fillId="0" borderId="34" xfId="0" applyNumberFormat="1" applyFont="1" applyFill="1" applyBorder="1" applyAlignment="1">
      <alignment horizontal="right" vertical="center" wrapText="1" readingOrder="1"/>
    </xf>
    <xf numFmtId="0" fontId="74" fillId="0" borderId="33" xfId="0" applyNumberFormat="1" applyFont="1" applyFill="1" applyBorder="1" applyAlignment="1">
      <alignment horizontal="right" vertical="center" wrapText="1" readingOrder="1"/>
    </xf>
    <xf numFmtId="0" fontId="74" fillId="0" borderId="34" xfId="0" applyNumberFormat="1" applyFont="1" applyFill="1" applyBorder="1" applyAlignment="1">
      <alignment horizontal="right" vertical="center" wrapText="1" readingOrder="1"/>
    </xf>
    <xf numFmtId="0" fontId="71" fillId="0" borderId="35" xfId="0" applyNumberFormat="1" applyFont="1" applyFill="1" applyBorder="1" applyAlignment="1">
      <alignment horizontal="right" vertical="center" wrapText="1" readingOrder="1"/>
    </xf>
    <xf numFmtId="0" fontId="73" fillId="0" borderId="36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3" fillId="0" borderId="38" xfId="0" applyNumberFormat="1" applyFont="1" applyFill="1" applyBorder="1" applyAlignment="1">
      <alignment horizontal="right" vertical="center" wrapText="1" readingOrder="1"/>
    </xf>
    <xf numFmtId="0" fontId="73" fillId="0" borderId="36" xfId="0" applyNumberFormat="1" applyFont="1" applyFill="1" applyBorder="1" applyAlignment="1">
      <alignment horizontal="center" vertical="center" wrapText="1" readingOrder="1"/>
    </xf>
    <xf numFmtId="0" fontId="70" fillId="0" borderId="30" xfId="0" applyNumberFormat="1" applyFont="1" applyFill="1" applyBorder="1" applyAlignment="1">
      <alignment horizontal="center" vertical="center" wrapText="1" readingOrder="1"/>
    </xf>
    <xf numFmtId="241" fontId="70" fillId="0" borderId="30" xfId="0" applyNumberFormat="1" applyFont="1" applyFill="1" applyBorder="1" applyAlignment="1">
      <alignment horizontal="right" vertical="center" wrapText="1" readingOrder="1"/>
    </xf>
    <xf numFmtId="241" fontId="75" fillId="0" borderId="30" xfId="0" applyNumberFormat="1" applyFont="1" applyFill="1" applyBorder="1" applyAlignment="1">
      <alignment horizontal="right" vertical="center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1" xfId="0" applyNumberFormat="1" applyFont="1" applyFill="1" applyBorder="1" applyAlignment="1">
      <alignment horizontal="center" vertical="center" wrapText="1" readingOrder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72" fillId="35" borderId="41" xfId="0" applyNumberFormat="1" applyFont="1" applyFill="1" applyBorder="1" applyAlignment="1">
      <alignment horizontal="center" vertical="center" wrapText="1" readingOrder="1"/>
    </xf>
    <xf numFmtId="0" fontId="72" fillId="35" borderId="41" xfId="0" applyNumberFormat="1" applyFont="1" applyFill="1" applyBorder="1" applyAlignment="1">
      <alignment horizontal="center" vertical="center" wrapText="1" readingOrder="1"/>
    </xf>
    <xf numFmtId="0" fontId="72" fillId="36" borderId="45" xfId="0" applyNumberFormat="1" applyFont="1" applyFill="1" applyBorder="1" applyAlignment="1">
      <alignment vertical="top" wrapText="1" readingOrder="1"/>
    </xf>
    <xf numFmtId="0" fontId="72" fillId="0" borderId="45" xfId="0" applyNumberFormat="1" applyFont="1" applyFill="1" applyBorder="1" applyAlignment="1">
      <alignment vertical="top" wrapText="1" readingOrder="1"/>
    </xf>
    <xf numFmtId="241" fontId="72" fillId="0" borderId="30" xfId="0" applyNumberFormat="1" applyFont="1" applyFill="1" applyBorder="1" applyAlignment="1">
      <alignment horizontal="right" vertical="top" wrapText="1" readingOrder="1"/>
    </xf>
    <xf numFmtId="241" fontId="76" fillId="0" borderId="30" xfId="0" applyNumberFormat="1" applyFont="1" applyFill="1" applyBorder="1" applyAlignment="1">
      <alignment horizontal="right" vertical="top" wrapText="1" readingOrder="1"/>
    </xf>
    <xf numFmtId="0" fontId="77" fillId="37" borderId="30" xfId="0" applyNumberFormat="1" applyFont="1" applyFill="1" applyBorder="1" applyAlignment="1">
      <alignment vertical="top" wrapText="1" readingOrder="1"/>
    </xf>
    <xf numFmtId="0" fontId="71" fillId="35" borderId="40" xfId="0" applyNumberFormat="1" applyFont="1" applyFill="1" applyBorder="1" applyAlignment="1">
      <alignment horizontal="left" vertical="center" wrapText="1" readingOrder="1"/>
    </xf>
    <xf numFmtId="0" fontId="71" fillId="36" borderId="45" xfId="0" applyNumberFormat="1" applyFont="1" applyFill="1" applyBorder="1" applyAlignment="1">
      <alignment vertical="top" wrapText="1" readingOrder="1"/>
    </xf>
    <xf numFmtId="240" fontId="76" fillId="0" borderId="30" xfId="0" applyNumberFormat="1" applyFont="1" applyFill="1" applyBorder="1" applyAlignment="1">
      <alignment horizontal="right" vertical="center" wrapText="1" readingOrder="1"/>
    </xf>
    <xf numFmtId="240" fontId="78" fillId="0" borderId="30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8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79" fillId="0" borderId="55" xfId="0" applyNumberFormat="1" applyFont="1" applyFill="1" applyBorder="1" applyAlignment="1">
      <alignment horizontal="right" vertical="center" wrapText="1" readingOrder="1"/>
    </xf>
    <xf numFmtId="240" fontId="71" fillId="0" borderId="30" xfId="0" applyNumberFormat="1" applyFont="1" applyFill="1" applyBorder="1" applyAlignment="1">
      <alignment horizontal="right" vertical="top" wrapText="1" readingOrder="1"/>
    </xf>
    <xf numFmtId="240" fontId="80" fillId="0" borderId="30" xfId="0" applyNumberFormat="1" applyFont="1" applyFill="1" applyBorder="1" applyAlignment="1">
      <alignment horizontal="right" vertical="top" wrapText="1" readingOrder="1"/>
    </xf>
    <xf numFmtId="240" fontId="81" fillId="0" borderId="30" xfId="0" applyNumberFormat="1" applyFont="1" applyFill="1" applyBorder="1" applyAlignment="1">
      <alignment horizontal="right" vertical="top" wrapText="1" readingOrder="1"/>
    </xf>
    <xf numFmtId="240" fontId="82" fillId="0" borderId="30" xfId="0" applyNumberFormat="1" applyFont="1" applyFill="1" applyBorder="1" applyAlignment="1">
      <alignment horizontal="right" vertical="top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78" fillId="0" borderId="30" xfId="0" applyNumberFormat="1" applyFont="1" applyFill="1" applyBorder="1" applyAlignment="1">
      <alignment horizontal="right" vertical="center" wrapText="1" readingOrder="1"/>
    </xf>
    <xf numFmtId="0" fontId="7" fillId="0" borderId="11" xfId="0" applyFont="1" applyBorder="1" applyAlignment="1">
      <alignment horizontal="left"/>
    </xf>
    <xf numFmtId="4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56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71" fillId="0" borderId="31" xfId="0" applyNumberFormat="1" applyFont="1" applyFill="1" applyBorder="1" applyAlignment="1">
      <alignment horizontal="right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70" fillId="0" borderId="30" xfId="0" applyNumberFormat="1" applyFont="1" applyFill="1" applyBorder="1" applyAlignment="1">
      <alignment vertical="center" wrapText="1" readingOrder="1"/>
    </xf>
    <xf numFmtId="0" fontId="83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4" fillId="0" borderId="0" xfId="0" applyNumberFormat="1" applyFont="1" applyFill="1" applyBorder="1" applyAlignment="1">
      <alignment horizontal="center" vertical="top" wrapText="1" readingOrder="1"/>
    </xf>
    <xf numFmtId="0" fontId="72" fillId="0" borderId="0" xfId="0" applyNumberFormat="1" applyFont="1" applyFill="1" applyBorder="1" applyAlignment="1">
      <alignment horizontal="center" vertical="top" wrapText="1" readingOrder="1"/>
    </xf>
    <xf numFmtId="0" fontId="71" fillId="35" borderId="3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0" fillId="0" borderId="0" xfId="0" applyNumberFormat="1" applyFont="1" applyFill="1" applyBorder="1" applyAlignment="1">
      <alignment vertical="top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71" fillId="35" borderId="31" xfId="0" applyNumberFormat="1" applyFont="1" applyFill="1" applyBorder="1" applyAlignment="1">
      <alignment horizontal="center" vertical="center" wrapText="1" readingOrder="1"/>
    </xf>
    <xf numFmtId="0" fontId="72" fillId="0" borderId="30" xfId="0" applyNumberFormat="1" applyFont="1" applyFill="1" applyBorder="1" applyAlignment="1">
      <alignment vertical="center" wrapText="1" readingOrder="1"/>
    </xf>
    <xf numFmtId="0" fontId="72" fillId="0" borderId="30" xfId="0" applyNumberFormat="1" applyFont="1" applyFill="1" applyBorder="1" applyAlignment="1">
      <alignment horizontal="right" vertical="center" wrapText="1" readingOrder="1"/>
    </xf>
    <xf numFmtId="0" fontId="71" fillId="0" borderId="30" xfId="0" applyNumberFormat="1" applyFont="1" applyFill="1" applyBorder="1" applyAlignment="1">
      <alignment horizontal="right" vertical="center" wrapText="1" readingOrder="1"/>
    </xf>
    <xf numFmtId="0" fontId="85" fillId="0" borderId="30" xfId="0" applyNumberFormat="1" applyFont="1" applyFill="1" applyBorder="1" applyAlignment="1">
      <alignment horizontal="center" vertical="center" wrapText="1" readingOrder="1"/>
    </xf>
    <xf numFmtId="0" fontId="72" fillId="0" borderId="30" xfId="0" applyNumberFormat="1" applyFont="1" applyFill="1" applyBorder="1" applyAlignment="1">
      <alignment horizontal="center" vertical="center" wrapText="1" readingOrder="1"/>
    </xf>
    <xf numFmtId="0" fontId="71" fillId="0" borderId="30" xfId="0" applyNumberFormat="1" applyFont="1" applyFill="1" applyBorder="1" applyAlignment="1">
      <alignment horizontal="center" vertical="center" wrapText="1" readingOrder="1"/>
    </xf>
    <xf numFmtId="0" fontId="73" fillId="0" borderId="33" xfId="0" applyNumberFormat="1" applyFont="1" applyFill="1" applyBorder="1" applyAlignment="1">
      <alignment horizontal="right" vertical="center" wrapText="1" readingOrder="1"/>
    </xf>
    <xf numFmtId="0" fontId="15" fillId="0" borderId="34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3" fillId="0" borderId="33" xfId="0" applyNumberFormat="1" applyFont="1" applyFill="1" applyBorder="1" applyAlignment="1">
      <alignment horizontal="center" vertical="center" wrapText="1" readingOrder="1"/>
    </xf>
    <xf numFmtId="0" fontId="71" fillId="0" borderId="61" xfId="0" applyNumberFormat="1" applyFont="1" applyFill="1" applyBorder="1" applyAlignment="1">
      <alignment horizontal="right" vertical="center" wrapText="1" readingOrder="1"/>
    </xf>
    <xf numFmtId="0" fontId="71" fillId="0" borderId="62" xfId="0" applyNumberFormat="1" applyFont="1" applyFill="1" applyBorder="1" applyAlignment="1">
      <alignment horizontal="right" vertical="center" wrapText="1" readingOrder="1"/>
    </xf>
    <xf numFmtId="0" fontId="71" fillId="0" borderId="63" xfId="0" applyNumberFormat="1" applyFont="1" applyFill="1" applyBorder="1" applyAlignment="1">
      <alignment horizontal="right" vertical="center" wrapText="1" readingOrder="1"/>
    </xf>
    <xf numFmtId="0" fontId="85" fillId="0" borderId="61" xfId="0" applyNumberFormat="1" applyFont="1" applyFill="1" applyBorder="1" applyAlignment="1">
      <alignment horizontal="center" vertical="center" wrapText="1" readingOrder="1"/>
    </xf>
    <xf numFmtId="0" fontId="85" fillId="0" borderId="62" xfId="0" applyNumberFormat="1" applyFont="1" applyFill="1" applyBorder="1" applyAlignment="1">
      <alignment horizontal="center" vertical="center" wrapText="1" readingOrder="1"/>
    </xf>
    <xf numFmtId="0" fontId="85" fillId="0" borderId="63" xfId="0" applyNumberFormat="1" applyFont="1" applyFill="1" applyBorder="1" applyAlignment="1">
      <alignment horizontal="center" vertical="center" wrapText="1" readingOrder="1"/>
    </xf>
    <xf numFmtId="0" fontId="72" fillId="0" borderId="35" xfId="0" applyNumberFormat="1" applyFont="1" applyFill="1" applyBorder="1" applyAlignment="1">
      <alignment horizontal="right" vertical="center" wrapText="1" readingOrder="1"/>
    </xf>
    <xf numFmtId="0" fontId="72" fillId="0" borderId="32" xfId="0" applyNumberFormat="1" applyFont="1" applyFill="1" applyBorder="1" applyAlignment="1">
      <alignment horizontal="right" vertical="center" wrapText="1" readingOrder="1"/>
    </xf>
    <xf numFmtId="0" fontId="72" fillId="0" borderId="46" xfId="0" applyNumberFormat="1" applyFont="1" applyFill="1" applyBorder="1" applyAlignment="1">
      <alignment horizontal="right" vertical="center" wrapText="1" readingOrder="1"/>
    </xf>
    <xf numFmtId="0" fontId="72" fillId="0" borderId="35" xfId="0" applyNumberFormat="1" applyFont="1" applyFill="1" applyBorder="1" applyAlignment="1">
      <alignment horizontal="center" vertical="center" wrapText="1" readingOrder="1"/>
    </xf>
    <xf numFmtId="0" fontId="72" fillId="0" borderId="32" xfId="0" applyNumberFormat="1" applyFont="1" applyFill="1" applyBorder="1" applyAlignment="1">
      <alignment horizontal="center" vertical="center" wrapText="1" readingOrder="1"/>
    </xf>
    <xf numFmtId="0" fontId="72" fillId="0" borderId="46" xfId="0" applyNumberFormat="1" applyFont="1" applyFill="1" applyBorder="1" applyAlignment="1">
      <alignment horizontal="center" vertical="center" wrapText="1" readingOrder="1"/>
    </xf>
    <xf numFmtId="0" fontId="71" fillId="0" borderId="35" xfId="0" applyNumberFormat="1" applyFont="1" applyFill="1" applyBorder="1" applyAlignment="1">
      <alignment horizontal="right" vertical="center" wrapText="1" readingOrder="1"/>
    </xf>
    <xf numFmtId="0" fontId="71" fillId="0" borderId="32" xfId="0" applyNumberFormat="1" applyFont="1" applyFill="1" applyBorder="1" applyAlignment="1">
      <alignment horizontal="right" vertical="center" wrapText="1" readingOrder="1"/>
    </xf>
    <xf numFmtId="0" fontId="71" fillId="0" borderId="46" xfId="0" applyNumberFormat="1" applyFont="1" applyFill="1" applyBorder="1" applyAlignment="1">
      <alignment horizontal="right" vertical="center" wrapText="1" readingOrder="1"/>
    </xf>
    <xf numFmtId="0" fontId="71" fillId="0" borderId="35" xfId="0" applyNumberFormat="1" applyFont="1" applyFill="1" applyBorder="1" applyAlignment="1">
      <alignment horizontal="center" vertical="center" wrapText="1" readingOrder="1"/>
    </xf>
    <xf numFmtId="0" fontId="71" fillId="0" borderId="32" xfId="0" applyNumberFormat="1" applyFont="1" applyFill="1" applyBorder="1" applyAlignment="1">
      <alignment horizontal="center" vertical="center" wrapText="1" readingOrder="1"/>
    </xf>
    <xf numFmtId="0" fontId="71" fillId="0" borderId="46" xfId="0" applyNumberFormat="1" applyFont="1" applyFill="1" applyBorder="1" applyAlignment="1">
      <alignment horizontal="center" vertical="center" wrapText="1" readingOrder="1"/>
    </xf>
    <xf numFmtId="0" fontId="74" fillId="0" borderId="64" xfId="0" applyNumberFormat="1" applyFont="1" applyFill="1" applyBorder="1" applyAlignment="1">
      <alignment horizontal="right" vertical="center" wrapText="1" readingOrder="1"/>
    </xf>
    <xf numFmtId="0" fontId="74" fillId="0" borderId="34" xfId="0" applyNumberFormat="1" applyFont="1" applyFill="1" applyBorder="1" applyAlignment="1">
      <alignment horizontal="right" vertical="center" wrapText="1" readingOrder="1"/>
    </xf>
    <xf numFmtId="0" fontId="74" fillId="0" borderId="60" xfId="0" applyNumberFormat="1" applyFont="1" applyFill="1" applyBorder="1" applyAlignment="1">
      <alignment horizontal="right" vertical="center" wrapText="1" readingOrder="1"/>
    </xf>
    <xf numFmtId="0" fontId="74" fillId="0" borderId="64" xfId="0" applyNumberFormat="1" applyFont="1" applyFill="1" applyBorder="1" applyAlignment="1">
      <alignment horizontal="center" vertical="center" wrapText="1" readingOrder="1"/>
    </xf>
    <xf numFmtId="0" fontId="74" fillId="0" borderId="34" xfId="0" applyNumberFormat="1" applyFont="1" applyFill="1" applyBorder="1" applyAlignment="1">
      <alignment horizontal="center" vertical="center" wrapText="1" readingOrder="1"/>
    </xf>
    <xf numFmtId="0" fontId="74" fillId="0" borderId="60" xfId="0" applyNumberFormat="1" applyFont="1" applyFill="1" applyBorder="1" applyAlignment="1">
      <alignment horizontal="center" vertical="center" wrapText="1" readingOrder="1"/>
    </xf>
    <xf numFmtId="0" fontId="73" fillId="0" borderId="0" xfId="0" applyNumberFormat="1" applyFont="1" applyFill="1" applyBorder="1" applyAlignment="1">
      <alignment vertical="top" wrapText="1" readingOrder="1"/>
    </xf>
    <xf numFmtId="0" fontId="86" fillId="0" borderId="0" xfId="0" applyNumberFormat="1" applyFont="1" applyFill="1" applyBorder="1" applyAlignment="1">
      <alignment vertical="top" wrapText="1" readingOrder="1"/>
    </xf>
    <xf numFmtId="0" fontId="71" fillId="0" borderId="61" xfId="0" applyNumberFormat="1" applyFont="1" applyFill="1" applyBorder="1" applyAlignment="1">
      <alignment horizontal="center" vertical="center" wrapText="1" readingOrder="1"/>
    </xf>
    <xf numFmtId="0" fontId="71" fillId="0" borderId="62" xfId="0" applyNumberFormat="1" applyFont="1" applyFill="1" applyBorder="1" applyAlignment="1">
      <alignment horizontal="center" vertical="center" wrapText="1" readingOrder="1"/>
    </xf>
    <xf numFmtId="0" fontId="71" fillId="0" borderId="63" xfId="0" applyNumberFormat="1" applyFont="1" applyFill="1" applyBorder="1" applyAlignment="1">
      <alignment horizontal="center" vertical="center" wrapText="1" readingOrder="1"/>
    </xf>
    <xf numFmtId="0" fontId="72" fillId="0" borderId="35" xfId="0" applyNumberFormat="1" applyFont="1" applyFill="1" applyBorder="1" applyAlignment="1">
      <alignment vertical="center" wrapText="1" readingOrder="1"/>
    </xf>
    <xf numFmtId="0" fontId="72" fillId="0" borderId="32" xfId="0" applyNumberFormat="1" applyFont="1" applyFill="1" applyBorder="1" applyAlignment="1">
      <alignment vertical="center" wrapText="1" readingOrder="1"/>
    </xf>
    <xf numFmtId="0" fontId="72" fillId="0" borderId="46" xfId="0" applyNumberFormat="1" applyFont="1" applyFill="1" applyBorder="1" applyAlignment="1">
      <alignment vertical="center" wrapText="1" readingOrder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3" fillId="0" borderId="0" xfId="0" applyNumberFormat="1" applyFont="1" applyFill="1" applyBorder="1" applyAlignment="1">
      <alignment horizontal="center" vertical="center" wrapText="1" readingOrder="1"/>
    </xf>
    <xf numFmtId="0" fontId="84" fillId="0" borderId="0" xfId="0" applyNumberFormat="1" applyFont="1" applyFill="1" applyBorder="1" applyAlignment="1">
      <alignment horizontal="center" vertical="center" wrapText="1" readingOrder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15" fillId="35" borderId="66" xfId="0" applyNumberFormat="1" applyFont="1" applyFill="1" applyBorder="1" applyAlignment="1">
      <alignment vertical="top" wrapText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68" xfId="0" applyNumberFormat="1" applyFont="1" applyFill="1" applyBorder="1" applyAlignment="1">
      <alignment vertical="top" wrapText="1"/>
    </xf>
    <xf numFmtId="0" fontId="15" fillId="35" borderId="69" xfId="0" applyNumberFormat="1" applyFont="1" applyFill="1" applyBorder="1" applyAlignment="1">
      <alignment vertical="top" wrapText="1"/>
    </xf>
    <xf numFmtId="0" fontId="15" fillId="35" borderId="7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1" xfId="0" applyNumberFormat="1" applyFont="1" applyFill="1" applyBorder="1" applyAlignment="1">
      <alignment horizontal="center" vertical="center" wrapText="1" readingOrder="1"/>
    </xf>
    <xf numFmtId="0" fontId="15" fillId="0" borderId="71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72" fillId="35" borderId="47" xfId="0" applyNumberFormat="1" applyFont="1" applyFill="1" applyBorder="1" applyAlignment="1">
      <alignment horizontal="center" vertical="center" wrapText="1" readingOrder="1"/>
    </xf>
    <xf numFmtId="0" fontId="15" fillId="35" borderId="36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71" fillId="35" borderId="36" xfId="0" applyNumberFormat="1" applyFont="1" applyFill="1" applyBorder="1" applyAlignment="1">
      <alignment horizontal="left" wrapText="1" readingOrder="1"/>
    </xf>
    <xf numFmtId="0" fontId="72" fillId="35" borderId="41" xfId="0" applyNumberFormat="1" applyFont="1" applyFill="1" applyBorder="1" applyAlignment="1">
      <alignment horizontal="center" vertical="center" wrapText="1" readingOrder="1"/>
    </xf>
    <xf numFmtId="0" fontId="77" fillId="37" borderId="30" xfId="0" applyNumberFormat="1" applyFont="1" applyFill="1" applyBorder="1" applyAlignment="1">
      <alignment vertical="top" wrapText="1" readingOrder="1"/>
    </xf>
    <xf numFmtId="0" fontId="15" fillId="37" borderId="70" xfId="0" applyNumberFormat="1" applyFont="1" applyFill="1" applyBorder="1" applyAlignment="1">
      <alignment vertical="top" wrapText="1"/>
    </xf>
    <xf numFmtId="0" fontId="15" fillId="37" borderId="31" xfId="0" applyNumberFormat="1" applyFont="1" applyFill="1" applyBorder="1" applyAlignment="1">
      <alignment vertical="top" wrapText="1"/>
    </xf>
    <xf numFmtId="0" fontId="72" fillId="0" borderId="35" xfId="0" applyNumberFormat="1" applyFont="1" applyFill="1" applyBorder="1" applyAlignment="1">
      <alignment vertical="top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72" fillId="0" borderId="46" xfId="0" applyNumberFormat="1" applyFont="1" applyFill="1" applyBorder="1" applyAlignment="1">
      <alignment horizontal="right" vertical="top" wrapText="1" readingOrder="1"/>
    </xf>
    <xf numFmtId="0" fontId="72" fillId="0" borderId="73" xfId="0" applyNumberFormat="1" applyFont="1" applyFill="1" applyBorder="1" applyAlignment="1">
      <alignment horizontal="right" vertical="top" wrapText="1" readingOrder="1"/>
    </xf>
    <xf numFmtId="0" fontId="72" fillId="0" borderId="30" xfId="0" applyNumberFormat="1" applyFont="1" applyFill="1" applyBorder="1" applyAlignment="1">
      <alignment vertical="top" wrapText="1" readingOrder="1"/>
    </xf>
    <xf numFmtId="241" fontId="72" fillId="0" borderId="30" xfId="0" applyNumberFormat="1" applyFont="1" applyFill="1" applyBorder="1" applyAlignment="1">
      <alignment horizontal="right" vertical="top" wrapText="1" readingOrder="1"/>
    </xf>
    <xf numFmtId="0" fontId="76" fillId="0" borderId="30" xfId="0" applyNumberFormat="1" applyFont="1" applyFill="1" applyBorder="1" applyAlignment="1">
      <alignment horizontal="right" vertical="center" wrapText="1" readingOrder="1"/>
    </xf>
    <xf numFmtId="241" fontId="76" fillId="0" borderId="30" xfId="0" applyNumberFormat="1" applyFont="1" applyFill="1" applyBorder="1" applyAlignment="1">
      <alignment horizontal="right" vertical="top" wrapText="1" readingOrder="1"/>
    </xf>
    <xf numFmtId="0" fontId="78" fillId="36" borderId="30" xfId="0" applyNumberFormat="1" applyFont="1" applyFill="1" applyBorder="1" applyAlignment="1">
      <alignment horizontal="right" vertical="top" wrapText="1" readingOrder="1"/>
    </xf>
    <xf numFmtId="240" fontId="78" fillId="0" borderId="30" xfId="0" applyNumberFormat="1" applyFont="1" applyFill="1" applyBorder="1" applyAlignment="1">
      <alignment horizontal="right" vertical="center" wrapText="1" readingOrder="1"/>
    </xf>
    <xf numFmtId="0" fontId="72" fillId="0" borderId="45" xfId="0" applyNumberFormat="1" applyFont="1" applyFill="1" applyBorder="1" applyAlignment="1">
      <alignment vertical="top" wrapText="1" readingOrder="1"/>
    </xf>
    <xf numFmtId="0" fontId="15" fillId="0" borderId="74" xfId="0" applyNumberFormat="1" applyFont="1" applyFill="1" applyBorder="1" applyAlignment="1">
      <alignment vertical="top" wrapText="1"/>
    </xf>
    <xf numFmtId="240" fontId="72" fillId="0" borderId="30" xfId="0" applyNumberFormat="1" applyFont="1" applyFill="1" applyBorder="1" applyAlignment="1">
      <alignment horizontal="right" vertical="center" wrapText="1" readingOrder="1"/>
    </xf>
    <xf numFmtId="240" fontId="76" fillId="0" borderId="30" xfId="0" applyNumberFormat="1" applyFont="1" applyFill="1" applyBorder="1" applyAlignment="1">
      <alignment horizontal="right" vertical="center" wrapText="1" readingOrder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87" fillId="0" borderId="75" xfId="0" applyNumberFormat="1" applyFont="1" applyFill="1" applyBorder="1" applyAlignment="1">
      <alignment vertical="top" wrapText="1" readingOrder="1"/>
    </xf>
    <xf numFmtId="0" fontId="15" fillId="0" borderId="76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87" fillId="0" borderId="77" xfId="0" applyNumberFormat="1" applyFont="1" applyFill="1" applyBorder="1" applyAlignment="1">
      <alignment horizontal="right" vertical="top" wrapText="1" readingOrder="1"/>
    </xf>
    <xf numFmtId="0" fontId="15" fillId="0" borderId="50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53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87" fillId="0" borderId="55" xfId="0" applyNumberFormat="1" applyFont="1" applyFill="1" applyBorder="1" applyAlignment="1">
      <alignment vertical="top" wrapText="1" readingOrder="1"/>
    </xf>
    <xf numFmtId="0" fontId="15" fillId="0" borderId="77" xfId="0" applyNumberFormat="1" applyFont="1" applyFill="1" applyBorder="1" applyAlignment="1">
      <alignment vertical="top" wrapText="1"/>
    </xf>
    <xf numFmtId="0" fontId="87" fillId="0" borderId="55" xfId="0" applyNumberFormat="1" applyFont="1" applyFill="1" applyBorder="1" applyAlignment="1">
      <alignment horizontal="center" vertical="center" wrapText="1" readingOrder="1"/>
    </xf>
    <xf numFmtId="0" fontId="15" fillId="0" borderId="78" xfId="0" applyNumberFormat="1" applyFont="1" applyFill="1" applyBorder="1" applyAlignment="1">
      <alignment vertical="top" wrapText="1"/>
    </xf>
    <xf numFmtId="0" fontId="87" fillId="0" borderId="55" xfId="0" applyNumberFormat="1" applyFont="1" applyFill="1" applyBorder="1" applyAlignment="1">
      <alignment horizontal="right" vertical="center" wrapText="1" readingOrder="1"/>
    </xf>
    <xf numFmtId="0" fontId="79" fillId="0" borderId="55" xfId="0" applyNumberFormat="1" applyFont="1" applyFill="1" applyBorder="1" applyAlignment="1">
      <alignment horizontal="right" vertical="top" wrapText="1" readingOrder="1"/>
    </xf>
    <xf numFmtId="0" fontId="79" fillId="0" borderId="55" xfId="0" applyNumberFormat="1" applyFont="1" applyFill="1" applyBorder="1" applyAlignment="1">
      <alignment horizontal="right" vertical="center" wrapText="1" readingOrder="1"/>
    </xf>
    <xf numFmtId="0" fontId="83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4" fillId="36" borderId="0" xfId="0" applyNumberFormat="1" applyFont="1" applyFill="1" applyBorder="1" applyAlignment="1">
      <alignment horizontal="center" vertical="center" wrapText="1" readingOrder="1"/>
    </xf>
    <xf numFmtId="0" fontId="79" fillId="35" borderId="49" xfId="0" applyNumberFormat="1" applyFont="1" applyFill="1" applyBorder="1" applyAlignment="1">
      <alignment vertical="top" wrapText="1" readingOrder="1"/>
    </xf>
    <xf numFmtId="0" fontId="79" fillId="35" borderId="55" xfId="0" applyNumberFormat="1" applyFont="1" applyFill="1" applyBorder="1" applyAlignment="1">
      <alignment horizontal="center" vertical="top" wrapText="1" readingOrder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79" xfId="0" applyNumberFormat="1" applyFont="1" applyFill="1" applyBorder="1" applyAlignment="1">
      <alignment vertical="top" wrapText="1"/>
    </xf>
    <xf numFmtId="0" fontId="15" fillId="35" borderId="80" xfId="0" applyNumberFormat="1" applyFont="1" applyFill="1" applyBorder="1" applyAlignment="1">
      <alignment vertical="top" wrapText="1"/>
    </xf>
    <xf numFmtId="0" fontId="79" fillId="35" borderId="76" xfId="0" applyNumberFormat="1" applyFont="1" applyFill="1" applyBorder="1" applyAlignment="1">
      <alignment vertical="top" wrapText="1" readingOrder="1"/>
    </xf>
    <xf numFmtId="0" fontId="15" fillId="35" borderId="76" xfId="0" applyNumberFormat="1" applyFont="1" applyFill="1" applyBorder="1" applyAlignment="1">
      <alignment vertical="top" wrapText="1"/>
    </xf>
    <xf numFmtId="0" fontId="15" fillId="0" borderId="81" xfId="0" applyNumberFormat="1" applyFont="1" applyFill="1" applyBorder="1" applyAlignment="1">
      <alignment vertical="top" wrapText="1"/>
    </xf>
    <xf numFmtId="0" fontId="15" fillId="0" borderId="82" xfId="0" applyNumberFormat="1" applyFont="1" applyFill="1" applyBorder="1" applyAlignment="1">
      <alignment vertical="top" wrapText="1"/>
    </xf>
    <xf numFmtId="0" fontId="15" fillId="0" borderId="83" xfId="0" applyNumberFormat="1" applyFont="1" applyFill="1" applyBorder="1" applyAlignment="1">
      <alignment vertical="top" wrapText="1"/>
    </xf>
    <xf numFmtId="0" fontId="15" fillId="0" borderId="84" xfId="0" applyNumberFormat="1" applyFont="1" applyFill="1" applyBorder="1" applyAlignment="1">
      <alignment vertical="top" wrapText="1"/>
    </xf>
    <xf numFmtId="0" fontId="71" fillId="35" borderId="36" xfId="0" applyNumberFormat="1" applyFont="1" applyFill="1" applyBorder="1" applyAlignment="1">
      <alignment horizontal="right" vertical="center" wrapText="1" readingOrder="1"/>
    </xf>
    <xf numFmtId="0" fontId="15" fillId="0" borderId="70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240" fontId="71" fillId="0" borderId="30" xfId="0" applyNumberFormat="1" applyFont="1" applyFill="1" applyBorder="1" applyAlignment="1">
      <alignment horizontal="right" vertical="top" wrapText="1" readingOrder="1"/>
    </xf>
    <xf numFmtId="0" fontId="80" fillId="0" borderId="30" xfId="0" applyNumberFormat="1" applyFont="1" applyFill="1" applyBorder="1" applyAlignment="1">
      <alignment horizontal="right" vertical="center" wrapText="1" readingOrder="1"/>
    </xf>
    <xf numFmtId="240" fontId="80" fillId="0" borderId="30" xfId="0" applyNumberFormat="1" applyFont="1" applyFill="1" applyBorder="1" applyAlignment="1">
      <alignment horizontal="right" vertical="top" wrapText="1" readingOrder="1"/>
    </xf>
    <xf numFmtId="0" fontId="78" fillId="0" borderId="30" xfId="0" applyNumberFormat="1" applyFont="1" applyFill="1" applyBorder="1" applyAlignment="1">
      <alignment horizontal="right" vertical="center" wrapText="1" readingOrder="1"/>
    </xf>
    <xf numFmtId="240" fontId="81" fillId="0" borderId="30" xfId="0" applyNumberFormat="1" applyFont="1" applyFill="1" applyBorder="1" applyAlignment="1">
      <alignment horizontal="right" vertical="top" wrapText="1" readingOrder="1"/>
    </xf>
    <xf numFmtId="0" fontId="88" fillId="0" borderId="30" xfId="0" applyNumberFormat="1" applyFont="1" applyFill="1" applyBorder="1" applyAlignment="1">
      <alignment horizontal="right" vertical="center" wrapText="1" readingOrder="1"/>
    </xf>
    <xf numFmtId="240" fontId="82" fillId="0" borderId="30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view="pageBreakPreview" zoomScaleSheetLayoutView="100" workbookViewId="0" topLeftCell="A24">
      <selection activeCell="A29" sqref="A29:B29"/>
    </sheetView>
  </sheetViews>
  <sheetFormatPr defaultColWidth="9.140625" defaultRowHeight="16.5" customHeight="1"/>
  <cols>
    <col min="1" max="1" width="45.8515625" style="147" customWidth="1"/>
    <col min="2" max="2" width="9.28125" style="147" customWidth="1"/>
    <col min="3" max="3" width="14.00390625" style="147" customWidth="1"/>
    <col min="4" max="5" width="14.8515625" style="147" customWidth="1"/>
    <col min="6" max="6" width="12.421875" style="147" hidden="1" customWidth="1"/>
    <col min="7" max="7" width="0.5625" style="147" hidden="1" customWidth="1"/>
    <col min="8" max="16384" width="9.140625" style="147" customWidth="1"/>
  </cols>
  <sheetData>
    <row r="1" ht="0" customHeight="1" hidden="1"/>
    <row r="2" ht="1.5" customHeight="1"/>
    <row r="3" spans="1:6" ht="17.25" customHeight="1">
      <c r="A3" s="235" t="s">
        <v>50</v>
      </c>
      <c r="B3" s="236"/>
      <c r="C3" s="236"/>
      <c r="D3" s="236"/>
      <c r="E3" s="236"/>
      <c r="F3" s="236"/>
    </row>
    <row r="4" ht="0.75" customHeight="1"/>
    <row r="5" spans="1:6" ht="17.25" customHeight="1">
      <c r="A5" s="237" t="s">
        <v>0</v>
      </c>
      <c r="B5" s="236"/>
      <c r="C5" s="236"/>
      <c r="D5" s="236"/>
      <c r="E5" s="236"/>
      <c r="F5" s="236"/>
    </row>
    <row r="6" ht="0" customHeight="1" hidden="1"/>
    <row r="7" spans="1:6" ht="16.5" customHeight="1">
      <c r="A7" s="237" t="s">
        <v>362</v>
      </c>
      <c r="B7" s="236"/>
      <c r="C7" s="236"/>
      <c r="D7" s="236"/>
      <c r="E7" s="236"/>
      <c r="F7" s="236"/>
    </row>
    <row r="8" ht="1.5" customHeight="1" hidden="1"/>
    <row r="9" spans="1:6" ht="18" customHeight="1">
      <c r="A9" s="238" t="s">
        <v>363</v>
      </c>
      <c r="B9" s="236"/>
      <c r="C9" s="236"/>
      <c r="D9" s="236"/>
      <c r="E9" s="236"/>
      <c r="F9" s="236"/>
    </row>
    <row r="10" ht="0.75" customHeight="1"/>
    <row r="11" ht="0.75" customHeight="1"/>
    <row r="12" spans="1:7" ht="14.25">
      <c r="A12" s="239" t="s">
        <v>17</v>
      </c>
      <c r="B12" s="233"/>
      <c r="C12" s="150" t="s">
        <v>1</v>
      </c>
      <c r="D12" s="150" t="s">
        <v>2</v>
      </c>
      <c r="E12" s="150" t="s">
        <v>3</v>
      </c>
      <c r="F12" s="232"/>
      <c r="G12" s="233"/>
    </row>
    <row r="13" spans="1:7" ht="14.25">
      <c r="A13" s="234" t="s">
        <v>364</v>
      </c>
      <c r="B13" s="233"/>
      <c r="C13" s="170" t="s">
        <v>365</v>
      </c>
      <c r="D13" s="171">
        <v>5186050.6</v>
      </c>
      <c r="E13" s="171"/>
      <c r="F13" s="232"/>
      <c r="G13" s="233"/>
    </row>
    <row r="14" spans="1:7" ht="14.25">
      <c r="A14" s="234" t="s">
        <v>366</v>
      </c>
      <c r="B14" s="233"/>
      <c r="C14" s="170" t="s">
        <v>365</v>
      </c>
      <c r="D14" s="171">
        <v>1892837.78</v>
      </c>
      <c r="E14" s="171"/>
      <c r="F14" s="232"/>
      <c r="G14" s="233"/>
    </row>
    <row r="15" spans="1:7" ht="14.25">
      <c r="A15" s="234" t="s">
        <v>367</v>
      </c>
      <c r="B15" s="233"/>
      <c r="C15" s="170" t="s">
        <v>365</v>
      </c>
      <c r="D15" s="171">
        <v>3342958.01</v>
      </c>
      <c r="E15" s="171"/>
      <c r="F15" s="232"/>
      <c r="G15" s="233"/>
    </row>
    <row r="16" spans="1:7" ht="14.25">
      <c r="A16" s="234" t="s">
        <v>368</v>
      </c>
      <c r="B16" s="233"/>
      <c r="C16" s="170" t="s">
        <v>365</v>
      </c>
      <c r="D16" s="171">
        <v>488844.31</v>
      </c>
      <c r="E16" s="171"/>
      <c r="F16" s="232"/>
      <c r="G16" s="233"/>
    </row>
    <row r="17" spans="1:7" ht="14.25">
      <c r="A17" s="234" t="s">
        <v>369</v>
      </c>
      <c r="B17" s="233"/>
      <c r="C17" s="170" t="s">
        <v>370</v>
      </c>
      <c r="D17" s="171">
        <v>15005898.36</v>
      </c>
      <c r="E17" s="171"/>
      <c r="F17" s="232"/>
      <c r="G17" s="233"/>
    </row>
    <row r="18" spans="1:7" ht="14.25">
      <c r="A18" s="234" t="s">
        <v>200</v>
      </c>
      <c r="B18" s="233"/>
      <c r="C18" s="170" t="s">
        <v>371</v>
      </c>
      <c r="D18" s="171">
        <v>3018</v>
      </c>
      <c r="E18" s="171"/>
      <c r="F18" s="232"/>
      <c r="G18" s="233"/>
    </row>
    <row r="19" spans="1:7" ht="14.25">
      <c r="A19" s="234" t="s">
        <v>372</v>
      </c>
      <c r="B19" s="233"/>
      <c r="C19" s="170" t="s">
        <v>373</v>
      </c>
      <c r="D19" s="171">
        <v>665260</v>
      </c>
      <c r="E19" s="171"/>
      <c r="F19" s="232"/>
      <c r="G19" s="233"/>
    </row>
    <row r="20" spans="1:7" ht="14.25">
      <c r="A20" s="234" t="s">
        <v>254</v>
      </c>
      <c r="B20" s="233"/>
      <c r="C20" s="170" t="s">
        <v>374</v>
      </c>
      <c r="D20" s="171">
        <v>0</v>
      </c>
      <c r="E20" s="171">
        <v>826505</v>
      </c>
      <c r="F20" s="232"/>
      <c r="G20" s="233"/>
    </row>
    <row r="21" spans="1:7" ht="14.25">
      <c r="A21" s="234" t="s">
        <v>375</v>
      </c>
      <c r="B21" s="233"/>
      <c r="C21" s="170" t="s">
        <v>376</v>
      </c>
      <c r="D21" s="171">
        <v>0</v>
      </c>
      <c r="E21" s="171">
        <v>14533.35</v>
      </c>
      <c r="F21" s="232"/>
      <c r="G21" s="233"/>
    </row>
    <row r="22" spans="1:7" ht="14.25">
      <c r="A22" s="234" t="s">
        <v>377</v>
      </c>
      <c r="B22" s="233"/>
      <c r="C22" s="170" t="s">
        <v>378</v>
      </c>
      <c r="D22" s="171">
        <v>0</v>
      </c>
      <c r="E22" s="171">
        <v>8589.6</v>
      </c>
      <c r="F22" s="232"/>
      <c r="G22" s="233"/>
    </row>
    <row r="23" spans="1:7" ht="14.25">
      <c r="A23" s="234" t="s">
        <v>379</v>
      </c>
      <c r="B23" s="233"/>
      <c r="C23" s="170" t="s">
        <v>380</v>
      </c>
      <c r="D23" s="171">
        <v>0</v>
      </c>
      <c r="E23" s="171">
        <v>720707</v>
      </c>
      <c r="F23" s="232"/>
      <c r="G23" s="233"/>
    </row>
    <row r="24" spans="1:7" ht="14.25">
      <c r="A24" s="234" t="s">
        <v>381</v>
      </c>
      <c r="B24" s="233"/>
      <c r="C24" s="170" t="s">
        <v>382</v>
      </c>
      <c r="D24" s="171">
        <v>0</v>
      </c>
      <c r="E24" s="171">
        <v>1154704.31</v>
      </c>
      <c r="F24" s="232"/>
      <c r="G24" s="233"/>
    </row>
    <row r="25" spans="1:7" ht="14.25">
      <c r="A25" s="234" t="s">
        <v>383</v>
      </c>
      <c r="B25" s="233"/>
      <c r="C25" s="170" t="s">
        <v>384</v>
      </c>
      <c r="D25" s="171">
        <v>0</v>
      </c>
      <c r="E25" s="171">
        <v>6090.25</v>
      </c>
      <c r="F25" s="232"/>
      <c r="G25" s="233"/>
    </row>
    <row r="26" spans="1:7" ht="14.25">
      <c r="A26" s="234" t="s">
        <v>385</v>
      </c>
      <c r="B26" s="233"/>
      <c r="C26" s="170" t="s">
        <v>384</v>
      </c>
      <c r="D26" s="171">
        <v>0</v>
      </c>
      <c r="E26" s="171">
        <v>55500</v>
      </c>
      <c r="F26" s="232"/>
      <c r="G26" s="233"/>
    </row>
    <row r="27" spans="1:7" ht="14.25">
      <c r="A27" s="234" t="s">
        <v>386</v>
      </c>
      <c r="B27" s="233"/>
      <c r="C27" s="170" t="s">
        <v>384</v>
      </c>
      <c r="D27" s="171">
        <v>0</v>
      </c>
      <c r="E27" s="171">
        <v>32902</v>
      </c>
      <c r="F27" s="232"/>
      <c r="G27" s="233"/>
    </row>
    <row r="28" spans="1:7" ht="14.25">
      <c r="A28" s="234" t="s">
        <v>8</v>
      </c>
      <c r="B28" s="233"/>
      <c r="C28" s="170" t="s">
        <v>387</v>
      </c>
      <c r="D28" s="171">
        <v>0</v>
      </c>
      <c r="E28" s="171">
        <v>9808737</v>
      </c>
      <c r="F28" s="232"/>
      <c r="G28" s="233"/>
    </row>
    <row r="29" spans="1:7" ht="14.25">
      <c r="A29" s="234" t="s">
        <v>76</v>
      </c>
      <c r="B29" s="233"/>
      <c r="C29" s="170" t="s">
        <v>388</v>
      </c>
      <c r="D29" s="171">
        <v>0</v>
      </c>
      <c r="E29" s="171">
        <v>15784557.27</v>
      </c>
      <c r="F29" s="232"/>
      <c r="G29" s="233"/>
    </row>
    <row r="30" spans="1:7" ht="14.25">
      <c r="A30" s="234" t="s">
        <v>389</v>
      </c>
      <c r="B30" s="233"/>
      <c r="C30" s="170" t="s">
        <v>390</v>
      </c>
      <c r="D30" s="171">
        <v>0</v>
      </c>
      <c r="E30" s="171">
        <v>144</v>
      </c>
      <c r="F30" s="232"/>
      <c r="G30" s="233"/>
    </row>
    <row r="31" spans="1:7" ht="14.25">
      <c r="A31" s="234" t="s">
        <v>391</v>
      </c>
      <c r="B31" s="233"/>
      <c r="C31" s="170" t="s">
        <v>392</v>
      </c>
      <c r="D31" s="171">
        <v>0</v>
      </c>
      <c r="E31" s="171">
        <v>78</v>
      </c>
      <c r="F31" s="232"/>
      <c r="G31" s="233"/>
    </row>
    <row r="32" spans="1:7" ht="14.25">
      <c r="A32" s="234" t="s">
        <v>393</v>
      </c>
      <c r="B32" s="233"/>
      <c r="C32" s="170" t="s">
        <v>394</v>
      </c>
      <c r="D32" s="171">
        <v>0</v>
      </c>
      <c r="E32" s="171">
        <v>100</v>
      </c>
      <c r="F32" s="232"/>
      <c r="G32" s="233"/>
    </row>
    <row r="33" spans="1:7" ht="14.25">
      <c r="A33" s="234" t="s">
        <v>395</v>
      </c>
      <c r="B33" s="233"/>
      <c r="C33" s="170" t="s">
        <v>396</v>
      </c>
      <c r="D33" s="171">
        <v>0</v>
      </c>
      <c r="E33" s="171">
        <v>20</v>
      </c>
      <c r="F33" s="232"/>
      <c r="G33" s="233"/>
    </row>
    <row r="34" spans="1:7" ht="14.25">
      <c r="A34" s="234" t="s">
        <v>197</v>
      </c>
      <c r="B34" s="233"/>
      <c r="C34" s="170" t="s">
        <v>397</v>
      </c>
      <c r="D34" s="171">
        <v>0</v>
      </c>
      <c r="E34" s="171">
        <v>5251.28</v>
      </c>
      <c r="F34" s="232"/>
      <c r="G34" s="233"/>
    </row>
    <row r="35" spans="1:7" ht="14.25">
      <c r="A35" s="234" t="s">
        <v>21</v>
      </c>
      <c r="B35" s="233"/>
      <c r="C35" s="170" t="s">
        <v>398</v>
      </c>
      <c r="D35" s="171">
        <v>855221</v>
      </c>
      <c r="E35" s="171"/>
      <c r="F35" s="232"/>
      <c r="G35" s="233"/>
    </row>
    <row r="36" spans="1:7" ht="14.25">
      <c r="A36" s="234" t="s">
        <v>325</v>
      </c>
      <c r="B36" s="233"/>
      <c r="C36" s="170" t="s">
        <v>399</v>
      </c>
      <c r="D36" s="171">
        <v>228660</v>
      </c>
      <c r="E36" s="171"/>
      <c r="F36" s="232"/>
      <c r="G36" s="233"/>
    </row>
    <row r="37" spans="1:7" ht="14.25">
      <c r="A37" s="234" t="s">
        <v>329</v>
      </c>
      <c r="B37" s="233"/>
      <c r="C37" s="170" t="s">
        <v>400</v>
      </c>
      <c r="D37" s="171">
        <v>623248</v>
      </c>
      <c r="E37" s="171"/>
      <c r="F37" s="232"/>
      <c r="G37" s="233"/>
    </row>
    <row r="38" spans="1:7" ht="14.25">
      <c r="A38" s="234" t="s">
        <v>4</v>
      </c>
      <c r="B38" s="233"/>
      <c r="C38" s="170" t="s">
        <v>401</v>
      </c>
      <c r="D38" s="171">
        <v>26000</v>
      </c>
      <c r="E38" s="171"/>
      <c r="F38" s="232"/>
      <c r="G38" s="233"/>
    </row>
    <row r="39" spans="1:7" ht="14.25">
      <c r="A39" s="234" t="s">
        <v>5</v>
      </c>
      <c r="B39" s="233"/>
      <c r="C39" s="170" t="s">
        <v>402</v>
      </c>
      <c r="D39" s="171">
        <v>21800</v>
      </c>
      <c r="E39" s="171"/>
      <c r="F39" s="232"/>
      <c r="G39" s="233"/>
    </row>
    <row r="40" spans="1:7" ht="14.25">
      <c r="A40" s="234" t="s">
        <v>6</v>
      </c>
      <c r="B40" s="233"/>
      <c r="C40" s="170" t="s">
        <v>403</v>
      </c>
      <c r="D40" s="171">
        <v>61470</v>
      </c>
      <c r="E40" s="171"/>
      <c r="F40" s="232"/>
      <c r="G40" s="233"/>
    </row>
    <row r="41" spans="1:7" ht="14.25">
      <c r="A41" s="234" t="s">
        <v>7</v>
      </c>
      <c r="B41" s="233"/>
      <c r="C41" s="170" t="s">
        <v>404</v>
      </c>
      <c r="D41" s="171">
        <v>17153</v>
      </c>
      <c r="E41" s="171"/>
      <c r="F41" s="232"/>
      <c r="G41" s="233"/>
    </row>
    <row r="42" spans="1:7" ht="14.25">
      <c r="A42" s="229" t="s">
        <v>14</v>
      </c>
      <c r="B42" s="230"/>
      <c r="C42" s="231"/>
      <c r="D42" s="172">
        <v>28418419.06</v>
      </c>
      <c r="E42" s="172">
        <v>28418419.06</v>
      </c>
      <c r="F42" s="232"/>
      <c r="G42" s="233"/>
    </row>
    <row r="43" ht="16.5" customHeight="1" hidden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</sheetData>
  <sheetProtection/>
  <mergeCells count="66">
    <mergeCell ref="A3:F3"/>
    <mergeCell ref="A5:F5"/>
    <mergeCell ref="A7:F7"/>
    <mergeCell ref="A9:F9"/>
    <mergeCell ref="A12:B12"/>
    <mergeCell ref="F12:G12"/>
    <mergeCell ref="A13:B13"/>
    <mergeCell ref="F13:G13"/>
    <mergeCell ref="A14:B14"/>
    <mergeCell ref="F14:G14"/>
    <mergeCell ref="A15:B15"/>
    <mergeCell ref="F15:G15"/>
    <mergeCell ref="A22:B22"/>
    <mergeCell ref="F22:G22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3:B23"/>
    <mergeCell ref="F23:G23"/>
    <mergeCell ref="A24:B24"/>
    <mergeCell ref="F24:G24"/>
    <mergeCell ref="A26:B26"/>
    <mergeCell ref="F26:G26"/>
    <mergeCell ref="A25:B25"/>
    <mergeCell ref="F25:G25"/>
    <mergeCell ref="A27:B27"/>
    <mergeCell ref="F27:G27"/>
    <mergeCell ref="A29:B29"/>
    <mergeCell ref="F29:G29"/>
    <mergeCell ref="A28:B28"/>
    <mergeCell ref="F28:G28"/>
    <mergeCell ref="A30:B30"/>
    <mergeCell ref="F30:G30"/>
    <mergeCell ref="A32:B32"/>
    <mergeCell ref="F32:G32"/>
    <mergeCell ref="A31:B31"/>
    <mergeCell ref="F31:G31"/>
    <mergeCell ref="A33:B33"/>
    <mergeCell ref="F33:G33"/>
    <mergeCell ref="A35:B35"/>
    <mergeCell ref="F35:G35"/>
    <mergeCell ref="A34:B34"/>
    <mergeCell ref="F34:G34"/>
    <mergeCell ref="A36:B36"/>
    <mergeCell ref="F36:G36"/>
    <mergeCell ref="A41:B41"/>
    <mergeCell ref="F41:G41"/>
    <mergeCell ref="A37:B37"/>
    <mergeCell ref="F37:G37"/>
    <mergeCell ref="A42:C42"/>
    <mergeCell ref="F42:G42"/>
    <mergeCell ref="A38:B38"/>
    <mergeCell ref="F38:G38"/>
    <mergeCell ref="A39:B39"/>
    <mergeCell ref="F39:G39"/>
    <mergeCell ref="A40:B40"/>
    <mergeCell ref="F40:G40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46">
      <selection activeCell="I27" sqref="I2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1.281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18" t="s">
        <v>50</v>
      </c>
      <c r="B2" s="318"/>
      <c r="C2" s="318"/>
      <c r="D2" s="318"/>
      <c r="E2" s="318"/>
      <c r="F2" s="318"/>
      <c r="G2" s="319" t="s">
        <v>51</v>
      </c>
      <c r="H2" s="318"/>
      <c r="I2" s="318"/>
      <c r="J2" s="318"/>
    </row>
    <row r="3" spans="1:10" ht="23.25">
      <c r="A3" s="318" t="s">
        <v>52</v>
      </c>
      <c r="B3" s="318"/>
      <c r="C3" s="318"/>
      <c r="D3" s="318"/>
      <c r="E3" s="318"/>
      <c r="F3" s="318"/>
      <c r="G3" s="319" t="s">
        <v>71</v>
      </c>
      <c r="H3" s="318"/>
      <c r="I3" s="318"/>
      <c r="J3" s="318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20" t="s">
        <v>611</v>
      </c>
      <c r="B5" s="320"/>
      <c r="C5" s="320"/>
      <c r="D5" s="320"/>
      <c r="E5" s="320"/>
      <c r="F5" s="321"/>
      <c r="G5" s="28"/>
      <c r="H5" s="28"/>
      <c r="I5" s="28"/>
      <c r="J5" s="29">
        <v>3352378.17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22" t="s">
        <v>258</v>
      </c>
      <c r="B7" s="322"/>
      <c r="C7" s="322"/>
      <c r="D7" s="322"/>
      <c r="E7" s="322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/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612</v>
      </c>
      <c r="B9" s="315" t="s">
        <v>614</v>
      </c>
      <c r="C9" s="315"/>
      <c r="D9" s="315"/>
      <c r="E9" s="32"/>
      <c r="F9" s="33">
        <v>3054.28</v>
      </c>
      <c r="G9" s="28"/>
      <c r="H9" s="28"/>
      <c r="I9" s="28"/>
      <c r="J9" s="29"/>
    </row>
    <row r="10" spans="1:10" ht="23.25">
      <c r="A10" s="50" t="s">
        <v>613</v>
      </c>
      <c r="B10" s="315" t="s">
        <v>614</v>
      </c>
      <c r="C10" s="315"/>
      <c r="D10" s="315"/>
      <c r="E10" s="32"/>
      <c r="F10" s="33">
        <v>1928.73</v>
      </c>
      <c r="G10" s="28"/>
      <c r="H10" s="28"/>
      <c r="I10" s="28"/>
      <c r="J10" s="29">
        <v>4983.01</v>
      </c>
    </row>
    <row r="11" spans="1:10" ht="23.25">
      <c r="A11" s="316" t="s">
        <v>53</v>
      </c>
      <c r="B11" s="316"/>
      <c r="C11" s="316"/>
      <c r="D11" s="316"/>
      <c r="E11" s="316"/>
      <c r="F11" s="31"/>
      <c r="G11" s="28"/>
      <c r="H11" s="28"/>
      <c r="I11" s="28"/>
      <c r="J11" s="35"/>
    </row>
    <row r="12" spans="1:10" ht="23.25">
      <c r="A12" s="50" t="s">
        <v>54</v>
      </c>
      <c r="B12" s="32"/>
      <c r="C12" s="50" t="s">
        <v>55</v>
      </c>
      <c r="D12" s="32"/>
      <c r="E12" s="32"/>
      <c r="F12" s="33" t="s">
        <v>56</v>
      </c>
      <c r="G12" s="28"/>
      <c r="H12" s="28"/>
      <c r="I12" s="28"/>
      <c r="J12" s="34"/>
    </row>
    <row r="13" spans="1:10" ht="23.25">
      <c r="A13" s="50" t="s">
        <v>615</v>
      </c>
      <c r="B13" s="32"/>
      <c r="C13" s="50" t="s">
        <v>616</v>
      </c>
      <c r="D13" s="32"/>
      <c r="E13" s="32"/>
      <c r="F13" s="33">
        <v>4437.15</v>
      </c>
      <c r="G13" s="28"/>
      <c r="H13" s="28"/>
      <c r="I13" s="28"/>
      <c r="J13" s="29">
        <v>4437.15</v>
      </c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17"/>
      <c r="B22" s="317"/>
      <c r="C22" s="317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15" t="s">
        <v>617</v>
      </c>
      <c r="B26" s="315"/>
      <c r="C26" s="315"/>
      <c r="D26" s="315"/>
      <c r="E26" s="315"/>
      <c r="F26" s="323"/>
      <c r="G26" s="28"/>
      <c r="H26" s="28"/>
      <c r="I26" s="28"/>
      <c r="J26" s="29">
        <f>SUM(J5-J10-J13)</f>
        <v>3342958.0100000002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196</v>
      </c>
    </row>
    <row r="28" spans="1:10" ht="23.25">
      <c r="A28" s="51" t="s">
        <v>57</v>
      </c>
      <c r="B28" s="37"/>
      <c r="C28" s="51"/>
      <c r="D28" s="37"/>
      <c r="E28" s="37"/>
      <c r="F28" s="38"/>
      <c r="G28" s="324" t="s">
        <v>58</v>
      </c>
      <c r="H28" s="320"/>
      <c r="I28" s="320"/>
      <c r="J28" s="320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25" t="s">
        <v>618</v>
      </c>
      <c r="B30" s="325"/>
      <c r="C30" s="325"/>
      <c r="D30" s="325"/>
      <c r="E30" s="325"/>
      <c r="F30" s="326"/>
      <c r="G30" s="327" t="s">
        <v>619</v>
      </c>
      <c r="H30" s="328"/>
      <c r="I30" s="328"/>
      <c r="J30" s="328"/>
    </row>
    <row r="31" spans="1:10" ht="23.25">
      <c r="A31" s="318" t="s">
        <v>259</v>
      </c>
      <c r="B31" s="318"/>
      <c r="C31" s="318"/>
      <c r="D31" s="318"/>
      <c r="E31" s="30"/>
      <c r="F31" s="34"/>
      <c r="G31" s="327" t="s">
        <v>253</v>
      </c>
      <c r="H31" s="328"/>
      <c r="I31" s="328"/>
      <c r="J31" s="328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6">
    <mergeCell ref="A26:F26"/>
    <mergeCell ref="G28:J28"/>
    <mergeCell ref="A30:F30"/>
    <mergeCell ref="G30:J30"/>
    <mergeCell ref="A31:D31"/>
    <mergeCell ref="G31:J31"/>
    <mergeCell ref="B9:D9"/>
    <mergeCell ref="B10:D10"/>
    <mergeCell ref="A11:E11"/>
    <mergeCell ref="A22:C22"/>
    <mergeCell ref="A2:F2"/>
    <mergeCell ref="G2:J2"/>
    <mergeCell ref="A3:F3"/>
    <mergeCell ref="G3:J3"/>
    <mergeCell ref="A5:F5"/>
    <mergeCell ref="A7:E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M30" sqref="M30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1.281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18" t="s">
        <v>50</v>
      </c>
      <c r="B2" s="318"/>
      <c r="C2" s="318"/>
      <c r="D2" s="318"/>
      <c r="E2" s="318"/>
      <c r="F2" s="318"/>
      <c r="G2" s="319" t="s">
        <v>261</v>
      </c>
      <c r="H2" s="318"/>
      <c r="I2" s="318"/>
      <c r="J2" s="318"/>
    </row>
    <row r="3" spans="1:10" ht="23.25">
      <c r="A3" s="318" t="s">
        <v>52</v>
      </c>
      <c r="B3" s="318"/>
      <c r="C3" s="318"/>
      <c r="D3" s="318"/>
      <c r="E3" s="318"/>
      <c r="F3" s="318"/>
      <c r="G3" s="319" t="s">
        <v>260</v>
      </c>
      <c r="H3" s="318"/>
      <c r="I3" s="318"/>
      <c r="J3" s="318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20" t="s">
        <v>611</v>
      </c>
      <c r="B5" s="320"/>
      <c r="C5" s="320"/>
      <c r="D5" s="320"/>
      <c r="E5" s="320"/>
      <c r="F5" s="321"/>
      <c r="G5" s="28"/>
      <c r="H5" s="28"/>
      <c r="I5" s="28"/>
      <c r="J5" s="29">
        <v>1938400.01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16" t="s">
        <v>53</v>
      </c>
      <c r="B7" s="316"/>
      <c r="C7" s="316"/>
      <c r="D7" s="316"/>
      <c r="E7" s="316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649</v>
      </c>
      <c r="B9" s="32"/>
      <c r="C9" s="50" t="s">
        <v>650</v>
      </c>
      <c r="D9" s="32"/>
      <c r="E9" s="32"/>
      <c r="F9" s="33">
        <v>350</v>
      </c>
      <c r="G9" s="28"/>
      <c r="H9" s="28"/>
      <c r="I9" s="28"/>
      <c r="J9" s="29"/>
    </row>
    <row r="10" spans="1:10" ht="23.25">
      <c r="A10" s="50"/>
      <c r="B10" s="32"/>
      <c r="C10" s="50" t="s">
        <v>651</v>
      </c>
      <c r="D10" s="32"/>
      <c r="E10" s="32"/>
      <c r="F10" s="34">
        <v>350</v>
      </c>
      <c r="G10" s="28"/>
      <c r="H10" s="28"/>
      <c r="I10" s="28"/>
      <c r="J10" s="35"/>
    </row>
    <row r="11" spans="1:10" ht="23.25">
      <c r="A11" s="50"/>
      <c r="B11" s="32"/>
      <c r="C11" s="50" t="s">
        <v>652</v>
      </c>
      <c r="D11" s="32"/>
      <c r="E11" s="32"/>
      <c r="F11" s="34">
        <v>350</v>
      </c>
      <c r="G11" s="28"/>
      <c r="H11" s="28"/>
      <c r="I11" s="28"/>
      <c r="J11" s="34"/>
    </row>
    <row r="12" spans="1:10" ht="23.25">
      <c r="A12" s="50" t="s">
        <v>620</v>
      </c>
      <c r="B12" s="32"/>
      <c r="C12" s="50" t="s">
        <v>621</v>
      </c>
      <c r="D12" s="32"/>
      <c r="E12" s="32"/>
      <c r="F12" s="34">
        <v>9800</v>
      </c>
      <c r="G12" s="28"/>
      <c r="H12" s="28"/>
      <c r="I12" s="28"/>
      <c r="J12" s="29"/>
    </row>
    <row r="13" spans="1:10" ht="23.25">
      <c r="A13" s="50" t="s">
        <v>622</v>
      </c>
      <c r="B13" s="32"/>
      <c r="C13" s="50" t="s">
        <v>623</v>
      </c>
      <c r="D13" s="32"/>
      <c r="E13" s="32"/>
      <c r="F13" s="34">
        <v>19585.23</v>
      </c>
      <c r="G13" s="28"/>
      <c r="H13" s="28"/>
      <c r="I13" s="28"/>
      <c r="J13" s="29"/>
    </row>
    <row r="14" spans="1:10" ht="23.25">
      <c r="A14" s="50" t="s">
        <v>613</v>
      </c>
      <c r="B14" s="32"/>
      <c r="C14" s="50" t="s">
        <v>624</v>
      </c>
      <c r="D14" s="32"/>
      <c r="E14" s="32"/>
      <c r="F14" s="34">
        <v>800</v>
      </c>
      <c r="G14" s="28"/>
      <c r="H14" s="28"/>
      <c r="I14" s="28"/>
      <c r="J14" s="29"/>
    </row>
    <row r="15" spans="1:10" ht="23.25">
      <c r="A15" s="50"/>
      <c r="B15" s="32"/>
      <c r="C15" s="50" t="s">
        <v>625</v>
      </c>
      <c r="D15" s="32"/>
      <c r="E15" s="32"/>
      <c r="F15" s="34">
        <v>1485</v>
      </c>
      <c r="G15" s="28"/>
      <c r="H15" s="28"/>
      <c r="I15" s="28"/>
      <c r="J15" s="29"/>
    </row>
    <row r="16" spans="1:10" ht="23.25">
      <c r="A16" s="50" t="s">
        <v>615</v>
      </c>
      <c r="B16" s="32"/>
      <c r="C16" s="50" t="s">
        <v>626</v>
      </c>
      <c r="D16" s="32"/>
      <c r="E16" s="32"/>
      <c r="F16" s="34">
        <v>12842</v>
      </c>
      <c r="G16" s="28"/>
      <c r="H16" s="28"/>
      <c r="I16" s="28"/>
      <c r="J16" s="29">
        <v>45562.23</v>
      </c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317"/>
      <c r="B21" s="317"/>
      <c r="C21" s="317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142"/>
      <c r="C22" s="14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315" t="s">
        <v>617</v>
      </c>
      <c r="B25" s="315"/>
      <c r="C25" s="315"/>
      <c r="D25" s="315"/>
      <c r="E25" s="315"/>
      <c r="F25" s="323"/>
      <c r="G25" s="28"/>
      <c r="H25" s="28"/>
      <c r="I25" s="28"/>
      <c r="J25" s="29">
        <f>SUM(J5-J16)</f>
        <v>1892837.78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196</v>
      </c>
    </row>
    <row r="27" spans="1:10" ht="23.25">
      <c r="A27" s="51" t="s">
        <v>57</v>
      </c>
      <c r="B27" s="37"/>
      <c r="C27" s="51"/>
      <c r="D27" s="37"/>
      <c r="E27" s="37"/>
      <c r="F27" s="38"/>
      <c r="G27" s="324" t="s">
        <v>58</v>
      </c>
      <c r="H27" s="320"/>
      <c r="I27" s="320"/>
      <c r="J27" s="320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325" t="s">
        <v>618</v>
      </c>
      <c r="B29" s="325"/>
      <c r="C29" s="325"/>
      <c r="D29" s="325"/>
      <c r="E29" s="325"/>
      <c r="F29" s="326"/>
      <c r="G29" s="327" t="s">
        <v>619</v>
      </c>
      <c r="H29" s="328"/>
      <c r="I29" s="328"/>
      <c r="J29" s="328"/>
    </row>
    <row r="30" spans="1:10" ht="23.25">
      <c r="A30" s="318" t="s">
        <v>259</v>
      </c>
      <c r="B30" s="318"/>
      <c r="C30" s="318"/>
      <c r="D30" s="318"/>
      <c r="E30" s="30"/>
      <c r="F30" s="34"/>
      <c r="G30" s="327" t="s">
        <v>253</v>
      </c>
      <c r="H30" s="328"/>
      <c r="I30" s="328"/>
      <c r="J30" s="328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3">
    <mergeCell ref="A30:D30"/>
    <mergeCell ref="G30:J30"/>
    <mergeCell ref="A7:E7"/>
    <mergeCell ref="A29:F29"/>
    <mergeCell ref="G29:J29"/>
    <mergeCell ref="G27:J27"/>
    <mergeCell ref="A21:C21"/>
    <mergeCell ref="G2:J2"/>
    <mergeCell ref="A3:F3"/>
    <mergeCell ref="G3:J3"/>
    <mergeCell ref="A5:F5"/>
    <mergeCell ref="A2:F2"/>
    <mergeCell ref="A25:F2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8">
      <selection activeCell="B18" sqref="B18:L18"/>
    </sheetView>
  </sheetViews>
  <sheetFormatPr defaultColWidth="9.140625" defaultRowHeight="12.75"/>
  <cols>
    <col min="1" max="1" width="0.71875" style="147" customWidth="1"/>
    <col min="2" max="2" width="17.28125" style="147" customWidth="1"/>
    <col min="3" max="3" width="5.140625" style="147" customWidth="1"/>
    <col min="4" max="4" width="3.28125" style="147" customWidth="1"/>
    <col min="5" max="5" width="0.42578125" style="147" customWidth="1"/>
    <col min="6" max="6" width="24.8515625" style="147" customWidth="1"/>
    <col min="7" max="7" width="2.140625" style="147" customWidth="1"/>
    <col min="8" max="8" width="0.85546875" style="147" customWidth="1"/>
    <col min="9" max="9" width="6.28125" style="147" customWidth="1"/>
    <col min="10" max="10" width="7.140625" style="147" customWidth="1"/>
    <col min="11" max="11" width="16.8515625" style="147" customWidth="1"/>
    <col min="12" max="12" width="1.8515625" style="147" customWidth="1"/>
    <col min="13" max="13" width="19.7109375" style="147" customWidth="1"/>
    <col min="14" max="14" width="2.8515625" style="147" customWidth="1"/>
    <col min="15" max="15" width="17.00390625" style="147" customWidth="1"/>
    <col min="16" max="16" width="19.7109375" style="147" customWidth="1"/>
    <col min="17" max="17" width="2.00390625" style="147" customWidth="1"/>
    <col min="18" max="18" width="15.8515625" style="147" customWidth="1"/>
    <col min="19" max="19" width="0.2890625" style="147" customWidth="1"/>
    <col min="20" max="20" width="1.7109375" style="147" customWidth="1"/>
    <col min="21" max="23" width="19.7109375" style="147" customWidth="1"/>
    <col min="24" max="24" width="0" style="147" hidden="1" customWidth="1"/>
    <col min="25" max="16384" width="9.140625" style="147" customWidth="1"/>
  </cols>
  <sheetData>
    <row r="1" spans="1:19" ht="21" customHeight="1">
      <c r="A1" s="329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ht="21" customHeight="1">
      <c r="A2" s="329" t="s">
        <v>405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8" customHeight="1">
      <c r="A3" s="330" t="s">
        <v>406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ht="3" customHeight="1" hidden="1"/>
    <row r="5" spans="1:23" ht="5.2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331" t="s">
        <v>407</v>
      </c>
      <c r="N5" s="257"/>
      <c r="O5" s="258"/>
      <c r="P5" s="331" t="s">
        <v>408</v>
      </c>
      <c r="Q5" s="331" t="s">
        <v>409</v>
      </c>
      <c r="R5" s="257"/>
      <c r="S5" s="257"/>
      <c r="T5" s="258"/>
      <c r="U5" s="331" t="s">
        <v>410</v>
      </c>
      <c r="V5" s="331" t="s">
        <v>411</v>
      </c>
      <c r="W5" s="239" t="s">
        <v>14</v>
      </c>
    </row>
    <row r="6" spans="1:23" ht="14.2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338" t="s">
        <v>412</v>
      </c>
      <c r="L6" s="178"/>
      <c r="M6" s="332"/>
      <c r="N6" s="333"/>
      <c r="O6" s="334"/>
      <c r="P6" s="335"/>
      <c r="Q6" s="332"/>
      <c r="R6" s="333"/>
      <c r="S6" s="333"/>
      <c r="T6" s="334"/>
      <c r="U6" s="335"/>
      <c r="V6" s="335"/>
      <c r="W6" s="336"/>
    </row>
    <row r="7" spans="1:23" ht="14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339"/>
      <c r="L7" s="178"/>
      <c r="M7" s="340" t="s">
        <v>413</v>
      </c>
      <c r="N7" s="341"/>
      <c r="O7" s="342"/>
      <c r="P7" s="180" t="s">
        <v>414</v>
      </c>
      <c r="Q7" s="340" t="s">
        <v>415</v>
      </c>
      <c r="R7" s="341"/>
      <c r="S7" s="341"/>
      <c r="T7" s="342"/>
      <c r="U7" s="180" t="s">
        <v>416</v>
      </c>
      <c r="V7" s="180" t="s">
        <v>417</v>
      </c>
      <c r="W7" s="336"/>
    </row>
    <row r="8" spans="1:23" ht="6" customHeight="1" hidden="1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339"/>
      <c r="L8" s="178"/>
      <c r="M8" s="343" t="s">
        <v>418</v>
      </c>
      <c r="N8" s="343" t="s">
        <v>419</v>
      </c>
      <c r="O8" s="258"/>
      <c r="P8" s="343" t="s">
        <v>420</v>
      </c>
      <c r="Q8" s="343" t="s">
        <v>421</v>
      </c>
      <c r="R8" s="257"/>
      <c r="S8" s="257"/>
      <c r="T8" s="258"/>
      <c r="U8" s="343" t="s">
        <v>422</v>
      </c>
      <c r="V8" s="343" t="s">
        <v>21</v>
      </c>
      <c r="W8" s="336"/>
    </row>
    <row r="9" spans="1:23" ht="14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  <c r="M9" s="336"/>
      <c r="N9" s="344"/>
      <c r="O9" s="345"/>
      <c r="P9" s="336"/>
      <c r="Q9" s="344"/>
      <c r="R9" s="236"/>
      <c r="S9" s="236"/>
      <c r="T9" s="345"/>
      <c r="U9" s="336"/>
      <c r="V9" s="336"/>
      <c r="W9" s="336"/>
    </row>
    <row r="10" spans="1:23" ht="14.25">
      <c r="A10" s="346" t="s">
        <v>423</v>
      </c>
      <c r="B10" s="339"/>
      <c r="C10" s="339"/>
      <c r="D10" s="177"/>
      <c r="E10" s="177"/>
      <c r="F10" s="177"/>
      <c r="G10" s="177"/>
      <c r="H10" s="177"/>
      <c r="I10" s="177"/>
      <c r="J10" s="177"/>
      <c r="K10" s="177"/>
      <c r="L10" s="178"/>
      <c r="M10" s="336"/>
      <c r="N10" s="344"/>
      <c r="O10" s="345"/>
      <c r="P10" s="336"/>
      <c r="Q10" s="344"/>
      <c r="R10" s="236"/>
      <c r="S10" s="236"/>
      <c r="T10" s="345"/>
      <c r="U10" s="336"/>
      <c r="V10" s="336"/>
      <c r="W10" s="336"/>
    </row>
    <row r="11" spans="1:23" ht="14.25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8"/>
      <c r="M11" s="335"/>
      <c r="N11" s="332"/>
      <c r="O11" s="334"/>
      <c r="P11" s="335"/>
      <c r="Q11" s="332"/>
      <c r="R11" s="333"/>
      <c r="S11" s="333"/>
      <c r="T11" s="334"/>
      <c r="U11" s="335"/>
      <c r="V11" s="335"/>
      <c r="W11" s="336"/>
    </row>
    <row r="12" spans="1:23" ht="1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4"/>
      <c r="M12" s="185" t="s">
        <v>424</v>
      </c>
      <c r="N12" s="347" t="s">
        <v>425</v>
      </c>
      <c r="O12" s="342"/>
      <c r="P12" s="185" t="s">
        <v>426</v>
      </c>
      <c r="Q12" s="347" t="s">
        <v>427</v>
      </c>
      <c r="R12" s="341"/>
      <c r="S12" s="341"/>
      <c r="T12" s="342"/>
      <c r="U12" s="185" t="s">
        <v>428</v>
      </c>
      <c r="V12" s="185" t="s">
        <v>429</v>
      </c>
      <c r="W12" s="337"/>
    </row>
    <row r="13" spans="1:23" ht="14.25">
      <c r="A13" s="348" t="s">
        <v>242</v>
      </c>
      <c r="B13" s="351" t="s">
        <v>21</v>
      </c>
      <c r="C13" s="354" t="s">
        <v>430</v>
      </c>
      <c r="D13" s="258"/>
      <c r="E13" s="187" t="s">
        <v>242</v>
      </c>
      <c r="F13" s="188" t="s">
        <v>431</v>
      </c>
      <c r="G13" s="355" t="s">
        <v>432</v>
      </c>
      <c r="H13" s="232"/>
      <c r="I13" s="233"/>
      <c r="J13" s="356" t="s">
        <v>433</v>
      </c>
      <c r="K13" s="232"/>
      <c r="L13" s="233"/>
      <c r="M13" s="189">
        <v>0</v>
      </c>
      <c r="N13" s="357">
        <v>0</v>
      </c>
      <c r="O13" s="233"/>
      <c r="P13" s="189">
        <v>0</v>
      </c>
      <c r="Q13" s="357">
        <v>0</v>
      </c>
      <c r="R13" s="232"/>
      <c r="S13" s="232"/>
      <c r="T13" s="233"/>
      <c r="U13" s="189">
        <v>0</v>
      </c>
      <c r="V13" s="189">
        <v>6421</v>
      </c>
      <c r="W13" s="189">
        <v>6421</v>
      </c>
    </row>
    <row r="14" spans="1:23" ht="14.25">
      <c r="A14" s="349"/>
      <c r="B14" s="352"/>
      <c r="C14" s="236"/>
      <c r="D14" s="345"/>
      <c r="E14" s="187" t="s">
        <v>242</v>
      </c>
      <c r="F14" s="188" t="s">
        <v>434</v>
      </c>
      <c r="G14" s="355" t="s">
        <v>435</v>
      </c>
      <c r="H14" s="232"/>
      <c r="I14" s="233"/>
      <c r="J14" s="356" t="s">
        <v>433</v>
      </c>
      <c r="K14" s="232"/>
      <c r="L14" s="233"/>
      <c r="M14" s="189">
        <v>0</v>
      </c>
      <c r="N14" s="357">
        <v>0</v>
      </c>
      <c r="O14" s="233"/>
      <c r="P14" s="189">
        <v>0</v>
      </c>
      <c r="Q14" s="357">
        <v>0</v>
      </c>
      <c r="R14" s="232"/>
      <c r="S14" s="232"/>
      <c r="T14" s="233"/>
      <c r="U14" s="189">
        <v>0</v>
      </c>
      <c r="V14" s="189">
        <v>662500</v>
      </c>
      <c r="W14" s="189">
        <v>662500</v>
      </c>
    </row>
    <row r="15" spans="1:23" ht="14.25">
      <c r="A15" s="349"/>
      <c r="B15" s="352"/>
      <c r="C15" s="236"/>
      <c r="D15" s="345"/>
      <c r="E15" s="187" t="s">
        <v>242</v>
      </c>
      <c r="F15" s="188" t="s">
        <v>436</v>
      </c>
      <c r="G15" s="355" t="s">
        <v>437</v>
      </c>
      <c r="H15" s="232"/>
      <c r="I15" s="233"/>
      <c r="J15" s="356" t="s">
        <v>433</v>
      </c>
      <c r="K15" s="232"/>
      <c r="L15" s="233"/>
      <c r="M15" s="189">
        <v>0</v>
      </c>
      <c r="N15" s="357">
        <v>0</v>
      </c>
      <c r="O15" s="233"/>
      <c r="P15" s="189">
        <v>0</v>
      </c>
      <c r="Q15" s="357">
        <v>0</v>
      </c>
      <c r="R15" s="232"/>
      <c r="S15" s="232"/>
      <c r="T15" s="233"/>
      <c r="U15" s="189">
        <v>0</v>
      </c>
      <c r="V15" s="189">
        <v>184800</v>
      </c>
      <c r="W15" s="189">
        <v>184800</v>
      </c>
    </row>
    <row r="16" spans="1:23" ht="14.25">
      <c r="A16" s="349"/>
      <c r="B16" s="352"/>
      <c r="C16" s="236"/>
      <c r="D16" s="345"/>
      <c r="E16" s="187" t="s">
        <v>242</v>
      </c>
      <c r="F16" s="188" t="s">
        <v>438</v>
      </c>
      <c r="G16" s="355" t="s">
        <v>439</v>
      </c>
      <c r="H16" s="232"/>
      <c r="I16" s="233"/>
      <c r="J16" s="356" t="s">
        <v>433</v>
      </c>
      <c r="K16" s="232"/>
      <c r="L16" s="233"/>
      <c r="M16" s="189">
        <v>0</v>
      </c>
      <c r="N16" s="357">
        <v>0</v>
      </c>
      <c r="O16" s="233"/>
      <c r="P16" s="189">
        <v>0</v>
      </c>
      <c r="Q16" s="357">
        <v>0</v>
      </c>
      <c r="R16" s="232"/>
      <c r="S16" s="232"/>
      <c r="T16" s="233"/>
      <c r="U16" s="189">
        <v>0</v>
      </c>
      <c r="V16" s="189">
        <v>1500</v>
      </c>
      <c r="W16" s="189">
        <v>1500</v>
      </c>
    </row>
    <row r="17" spans="1:23" ht="14.25">
      <c r="A17" s="349"/>
      <c r="B17" s="353"/>
      <c r="C17" s="230"/>
      <c r="D17" s="231"/>
      <c r="E17" s="358" t="s">
        <v>440</v>
      </c>
      <c r="F17" s="232"/>
      <c r="G17" s="232"/>
      <c r="H17" s="232"/>
      <c r="I17" s="232"/>
      <c r="J17" s="232"/>
      <c r="K17" s="232"/>
      <c r="L17" s="233"/>
      <c r="M17" s="190">
        <v>0</v>
      </c>
      <c r="N17" s="359">
        <v>0</v>
      </c>
      <c r="O17" s="233"/>
      <c r="P17" s="190">
        <v>0</v>
      </c>
      <c r="Q17" s="359">
        <v>0</v>
      </c>
      <c r="R17" s="232"/>
      <c r="S17" s="232"/>
      <c r="T17" s="233"/>
      <c r="U17" s="190">
        <v>0</v>
      </c>
      <c r="V17" s="190">
        <v>855221</v>
      </c>
      <c r="W17" s="190">
        <v>855221</v>
      </c>
    </row>
    <row r="18" spans="1:23" ht="14.25">
      <c r="A18" s="350"/>
      <c r="B18" s="358" t="s">
        <v>24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190">
        <v>0</v>
      </c>
      <c r="N18" s="359">
        <v>0</v>
      </c>
      <c r="O18" s="233"/>
      <c r="P18" s="190">
        <v>0</v>
      </c>
      <c r="Q18" s="359">
        <v>0</v>
      </c>
      <c r="R18" s="232"/>
      <c r="S18" s="232"/>
      <c r="T18" s="233"/>
      <c r="U18" s="190">
        <v>0</v>
      </c>
      <c r="V18" s="190">
        <v>855221</v>
      </c>
      <c r="W18" s="190">
        <v>855221</v>
      </c>
    </row>
    <row r="19" spans="1:23" ht="14.25">
      <c r="A19" s="348" t="s">
        <v>242</v>
      </c>
      <c r="B19" s="351" t="s">
        <v>325</v>
      </c>
      <c r="C19" s="354" t="s">
        <v>441</v>
      </c>
      <c r="D19" s="258"/>
      <c r="E19" s="187" t="s">
        <v>242</v>
      </c>
      <c r="F19" s="188" t="s">
        <v>442</v>
      </c>
      <c r="G19" s="355" t="s">
        <v>443</v>
      </c>
      <c r="H19" s="232"/>
      <c r="I19" s="233"/>
      <c r="J19" s="356" t="s">
        <v>433</v>
      </c>
      <c r="K19" s="232"/>
      <c r="L19" s="233"/>
      <c r="M19" s="189">
        <v>42840</v>
      </c>
      <c r="N19" s="357">
        <v>0</v>
      </c>
      <c r="O19" s="233"/>
      <c r="P19" s="189">
        <v>0</v>
      </c>
      <c r="Q19" s="357">
        <v>0</v>
      </c>
      <c r="R19" s="232"/>
      <c r="S19" s="232"/>
      <c r="T19" s="233"/>
      <c r="U19" s="189">
        <v>0</v>
      </c>
      <c r="V19" s="189">
        <v>0</v>
      </c>
      <c r="W19" s="189">
        <v>42840</v>
      </c>
    </row>
    <row r="20" spans="1:23" ht="25.5">
      <c r="A20" s="349"/>
      <c r="B20" s="352"/>
      <c r="C20" s="236"/>
      <c r="D20" s="345"/>
      <c r="E20" s="187" t="s">
        <v>242</v>
      </c>
      <c r="F20" s="188" t="s">
        <v>444</v>
      </c>
      <c r="G20" s="355" t="s">
        <v>445</v>
      </c>
      <c r="H20" s="232"/>
      <c r="I20" s="233"/>
      <c r="J20" s="356" t="s">
        <v>433</v>
      </c>
      <c r="K20" s="232"/>
      <c r="L20" s="233"/>
      <c r="M20" s="189">
        <v>3510</v>
      </c>
      <c r="N20" s="357">
        <v>0</v>
      </c>
      <c r="O20" s="233"/>
      <c r="P20" s="189">
        <v>0</v>
      </c>
      <c r="Q20" s="357">
        <v>0</v>
      </c>
      <c r="R20" s="232"/>
      <c r="S20" s="232"/>
      <c r="T20" s="233"/>
      <c r="U20" s="189">
        <v>0</v>
      </c>
      <c r="V20" s="189">
        <v>0</v>
      </c>
      <c r="W20" s="189">
        <v>3510</v>
      </c>
    </row>
    <row r="21" spans="1:23" ht="14.25">
      <c r="A21" s="349"/>
      <c r="B21" s="352"/>
      <c r="C21" s="236"/>
      <c r="D21" s="345"/>
      <c r="E21" s="187" t="s">
        <v>242</v>
      </c>
      <c r="F21" s="188" t="s">
        <v>446</v>
      </c>
      <c r="G21" s="355" t="s">
        <v>447</v>
      </c>
      <c r="H21" s="232"/>
      <c r="I21" s="233"/>
      <c r="J21" s="356" t="s">
        <v>433</v>
      </c>
      <c r="K21" s="232"/>
      <c r="L21" s="233"/>
      <c r="M21" s="189">
        <v>3510</v>
      </c>
      <c r="N21" s="357">
        <v>0</v>
      </c>
      <c r="O21" s="233"/>
      <c r="P21" s="189">
        <v>0</v>
      </c>
      <c r="Q21" s="357">
        <v>0</v>
      </c>
      <c r="R21" s="232"/>
      <c r="S21" s="232"/>
      <c r="T21" s="233"/>
      <c r="U21" s="189">
        <v>0</v>
      </c>
      <c r="V21" s="189">
        <v>0</v>
      </c>
      <c r="W21" s="189">
        <v>3510</v>
      </c>
    </row>
    <row r="22" spans="1:23" ht="38.25">
      <c r="A22" s="349"/>
      <c r="B22" s="352"/>
      <c r="C22" s="236"/>
      <c r="D22" s="345"/>
      <c r="E22" s="187" t="s">
        <v>242</v>
      </c>
      <c r="F22" s="188" t="s">
        <v>448</v>
      </c>
      <c r="G22" s="355" t="s">
        <v>449</v>
      </c>
      <c r="H22" s="232"/>
      <c r="I22" s="233"/>
      <c r="J22" s="356" t="s">
        <v>433</v>
      </c>
      <c r="K22" s="232"/>
      <c r="L22" s="233"/>
      <c r="M22" s="189">
        <v>7200</v>
      </c>
      <c r="N22" s="357">
        <v>0</v>
      </c>
      <c r="O22" s="233"/>
      <c r="P22" s="189">
        <v>0</v>
      </c>
      <c r="Q22" s="357">
        <v>0</v>
      </c>
      <c r="R22" s="232"/>
      <c r="S22" s="232"/>
      <c r="T22" s="233"/>
      <c r="U22" s="189">
        <v>0</v>
      </c>
      <c r="V22" s="189">
        <v>0</v>
      </c>
      <c r="W22" s="189">
        <v>7200</v>
      </c>
    </row>
    <row r="23" spans="1:23" ht="25.5">
      <c r="A23" s="349"/>
      <c r="B23" s="352"/>
      <c r="C23" s="236"/>
      <c r="D23" s="345"/>
      <c r="E23" s="187" t="s">
        <v>242</v>
      </c>
      <c r="F23" s="188" t="s">
        <v>450</v>
      </c>
      <c r="G23" s="355" t="s">
        <v>451</v>
      </c>
      <c r="H23" s="232"/>
      <c r="I23" s="233"/>
      <c r="J23" s="356" t="s">
        <v>433</v>
      </c>
      <c r="K23" s="232"/>
      <c r="L23" s="233"/>
      <c r="M23" s="189">
        <v>164400</v>
      </c>
      <c r="N23" s="357">
        <v>0</v>
      </c>
      <c r="O23" s="233"/>
      <c r="P23" s="189">
        <v>0</v>
      </c>
      <c r="Q23" s="357">
        <v>0</v>
      </c>
      <c r="R23" s="232"/>
      <c r="S23" s="232"/>
      <c r="T23" s="233"/>
      <c r="U23" s="189">
        <v>0</v>
      </c>
      <c r="V23" s="189">
        <v>0</v>
      </c>
      <c r="W23" s="189">
        <v>164400</v>
      </c>
    </row>
    <row r="24" spans="1:23" ht="14.25">
      <c r="A24" s="349"/>
      <c r="B24" s="352"/>
      <c r="C24" s="236"/>
      <c r="D24" s="345"/>
      <c r="E24" s="187" t="s">
        <v>242</v>
      </c>
      <c r="F24" s="188" t="s">
        <v>452</v>
      </c>
      <c r="G24" s="355" t="s">
        <v>453</v>
      </c>
      <c r="H24" s="232"/>
      <c r="I24" s="233"/>
      <c r="J24" s="356" t="s">
        <v>433</v>
      </c>
      <c r="K24" s="232"/>
      <c r="L24" s="233"/>
      <c r="M24" s="189">
        <v>7200</v>
      </c>
      <c r="N24" s="357">
        <v>0</v>
      </c>
      <c r="O24" s="233"/>
      <c r="P24" s="189">
        <v>0</v>
      </c>
      <c r="Q24" s="357">
        <v>0</v>
      </c>
      <c r="R24" s="232"/>
      <c r="S24" s="232"/>
      <c r="T24" s="233"/>
      <c r="U24" s="189">
        <v>0</v>
      </c>
      <c r="V24" s="189">
        <v>0</v>
      </c>
      <c r="W24" s="189">
        <v>7200</v>
      </c>
    </row>
    <row r="25" spans="1:23" ht="14.25">
      <c r="A25" s="349"/>
      <c r="B25" s="353"/>
      <c r="C25" s="230"/>
      <c r="D25" s="231"/>
      <c r="E25" s="358" t="s">
        <v>440</v>
      </c>
      <c r="F25" s="232"/>
      <c r="G25" s="232"/>
      <c r="H25" s="232"/>
      <c r="I25" s="232"/>
      <c r="J25" s="232"/>
      <c r="K25" s="232"/>
      <c r="L25" s="233"/>
      <c r="M25" s="190">
        <v>228660</v>
      </c>
      <c r="N25" s="359">
        <v>0</v>
      </c>
      <c r="O25" s="233"/>
      <c r="P25" s="190">
        <v>0</v>
      </c>
      <c r="Q25" s="359">
        <v>0</v>
      </c>
      <c r="R25" s="232"/>
      <c r="S25" s="232"/>
      <c r="T25" s="233"/>
      <c r="U25" s="190">
        <v>0</v>
      </c>
      <c r="V25" s="190">
        <v>0</v>
      </c>
      <c r="W25" s="190">
        <v>228660</v>
      </c>
    </row>
    <row r="26" spans="1:23" ht="14.25">
      <c r="A26" s="350"/>
      <c r="B26" s="358" t="s">
        <v>24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3"/>
      <c r="M26" s="190">
        <v>228660</v>
      </c>
      <c r="N26" s="359">
        <v>0</v>
      </c>
      <c r="O26" s="233"/>
      <c r="P26" s="190">
        <v>0</v>
      </c>
      <c r="Q26" s="359">
        <v>0</v>
      </c>
      <c r="R26" s="232"/>
      <c r="S26" s="232"/>
      <c r="T26" s="233"/>
      <c r="U26" s="190">
        <v>0</v>
      </c>
      <c r="V26" s="190">
        <v>0</v>
      </c>
      <c r="W26" s="190">
        <v>228660</v>
      </c>
    </row>
    <row r="27" spans="1:23" ht="14.25">
      <c r="A27" s="348" t="s">
        <v>242</v>
      </c>
      <c r="B27" s="351" t="s">
        <v>329</v>
      </c>
      <c r="C27" s="354" t="s">
        <v>454</v>
      </c>
      <c r="D27" s="258"/>
      <c r="E27" s="187" t="s">
        <v>242</v>
      </c>
      <c r="F27" s="188" t="s">
        <v>455</v>
      </c>
      <c r="G27" s="355" t="s">
        <v>456</v>
      </c>
      <c r="H27" s="232"/>
      <c r="I27" s="233"/>
      <c r="J27" s="356" t="s">
        <v>433</v>
      </c>
      <c r="K27" s="232"/>
      <c r="L27" s="233"/>
      <c r="M27" s="189">
        <v>197841</v>
      </c>
      <c r="N27" s="357">
        <v>126610</v>
      </c>
      <c r="O27" s="233"/>
      <c r="P27" s="189">
        <v>60660</v>
      </c>
      <c r="Q27" s="357">
        <v>0</v>
      </c>
      <c r="R27" s="232"/>
      <c r="S27" s="232"/>
      <c r="T27" s="233"/>
      <c r="U27" s="189">
        <v>66460</v>
      </c>
      <c r="V27" s="189">
        <v>0</v>
      </c>
      <c r="W27" s="189">
        <v>451571</v>
      </c>
    </row>
    <row r="28" spans="1:23" ht="14.25">
      <c r="A28" s="349"/>
      <c r="B28" s="352"/>
      <c r="C28" s="236"/>
      <c r="D28" s="345"/>
      <c r="E28" s="187" t="s">
        <v>242</v>
      </c>
      <c r="F28" s="188" t="s">
        <v>457</v>
      </c>
      <c r="G28" s="355" t="s">
        <v>458</v>
      </c>
      <c r="H28" s="232"/>
      <c r="I28" s="233"/>
      <c r="J28" s="356" t="s">
        <v>433</v>
      </c>
      <c r="K28" s="232"/>
      <c r="L28" s="233"/>
      <c r="M28" s="189">
        <v>17500</v>
      </c>
      <c r="N28" s="357">
        <v>3500</v>
      </c>
      <c r="O28" s="233"/>
      <c r="P28" s="189">
        <v>3500</v>
      </c>
      <c r="Q28" s="357">
        <v>0</v>
      </c>
      <c r="R28" s="232"/>
      <c r="S28" s="232"/>
      <c r="T28" s="233"/>
      <c r="U28" s="189">
        <v>3500</v>
      </c>
      <c r="V28" s="189">
        <v>0</v>
      </c>
      <c r="W28" s="189">
        <v>28000</v>
      </c>
    </row>
    <row r="29" spans="1:23" ht="14.25">
      <c r="A29" s="349"/>
      <c r="B29" s="352"/>
      <c r="C29" s="236"/>
      <c r="D29" s="345"/>
      <c r="E29" s="187" t="s">
        <v>242</v>
      </c>
      <c r="F29" s="188" t="s">
        <v>459</v>
      </c>
      <c r="G29" s="355" t="s">
        <v>460</v>
      </c>
      <c r="H29" s="232"/>
      <c r="I29" s="233"/>
      <c r="J29" s="356" t="s">
        <v>433</v>
      </c>
      <c r="K29" s="232"/>
      <c r="L29" s="233"/>
      <c r="M29" s="189">
        <v>14850</v>
      </c>
      <c r="N29" s="357">
        <v>0</v>
      </c>
      <c r="O29" s="233"/>
      <c r="P29" s="189">
        <v>0</v>
      </c>
      <c r="Q29" s="357">
        <v>0</v>
      </c>
      <c r="R29" s="232"/>
      <c r="S29" s="232"/>
      <c r="T29" s="233"/>
      <c r="U29" s="189">
        <v>0</v>
      </c>
      <c r="V29" s="189">
        <v>0</v>
      </c>
      <c r="W29" s="189">
        <v>14850</v>
      </c>
    </row>
    <row r="30" spans="1:23" ht="14.25">
      <c r="A30" s="349"/>
      <c r="B30" s="352"/>
      <c r="C30" s="236"/>
      <c r="D30" s="345"/>
      <c r="E30" s="187" t="s">
        <v>242</v>
      </c>
      <c r="F30" s="188" t="s">
        <v>461</v>
      </c>
      <c r="G30" s="355" t="s">
        <v>462</v>
      </c>
      <c r="H30" s="232"/>
      <c r="I30" s="233"/>
      <c r="J30" s="356" t="s">
        <v>433</v>
      </c>
      <c r="K30" s="232"/>
      <c r="L30" s="233"/>
      <c r="M30" s="189">
        <v>31670</v>
      </c>
      <c r="N30" s="357">
        <v>29127</v>
      </c>
      <c r="O30" s="233"/>
      <c r="P30" s="189">
        <v>27000</v>
      </c>
      <c r="Q30" s="357">
        <v>9000</v>
      </c>
      <c r="R30" s="232"/>
      <c r="S30" s="232"/>
      <c r="T30" s="233"/>
      <c r="U30" s="189">
        <v>19910</v>
      </c>
      <c r="V30" s="189">
        <v>0</v>
      </c>
      <c r="W30" s="189">
        <v>116707</v>
      </c>
    </row>
    <row r="31" spans="1:23" ht="14.25">
      <c r="A31" s="349"/>
      <c r="B31" s="352"/>
      <c r="C31" s="236"/>
      <c r="D31" s="345"/>
      <c r="E31" s="187" t="s">
        <v>242</v>
      </c>
      <c r="F31" s="188" t="s">
        <v>463</v>
      </c>
      <c r="G31" s="355" t="s">
        <v>464</v>
      </c>
      <c r="H31" s="232"/>
      <c r="I31" s="233"/>
      <c r="J31" s="356" t="s">
        <v>433</v>
      </c>
      <c r="K31" s="232"/>
      <c r="L31" s="233"/>
      <c r="M31" s="189">
        <v>3985</v>
      </c>
      <c r="N31" s="357">
        <v>1135</v>
      </c>
      <c r="O31" s="233"/>
      <c r="P31" s="189">
        <v>3000</v>
      </c>
      <c r="Q31" s="357">
        <v>1000</v>
      </c>
      <c r="R31" s="232"/>
      <c r="S31" s="232"/>
      <c r="T31" s="233"/>
      <c r="U31" s="189">
        <v>3000</v>
      </c>
      <c r="V31" s="189">
        <v>0</v>
      </c>
      <c r="W31" s="189">
        <v>12120</v>
      </c>
    </row>
    <row r="32" spans="1:23" ht="14.25">
      <c r="A32" s="349"/>
      <c r="B32" s="353"/>
      <c r="C32" s="230"/>
      <c r="D32" s="231"/>
      <c r="E32" s="358" t="s">
        <v>440</v>
      </c>
      <c r="F32" s="232"/>
      <c r="G32" s="232"/>
      <c r="H32" s="232"/>
      <c r="I32" s="232"/>
      <c r="J32" s="232"/>
      <c r="K32" s="232"/>
      <c r="L32" s="233"/>
      <c r="M32" s="190">
        <v>265846</v>
      </c>
      <c r="N32" s="359">
        <v>160372</v>
      </c>
      <c r="O32" s="233"/>
      <c r="P32" s="190">
        <v>94160</v>
      </c>
      <c r="Q32" s="359">
        <v>10000</v>
      </c>
      <c r="R32" s="232"/>
      <c r="S32" s="232"/>
      <c r="T32" s="233"/>
      <c r="U32" s="190">
        <v>92870</v>
      </c>
      <c r="V32" s="190">
        <v>0</v>
      </c>
      <c r="W32" s="190">
        <v>623248</v>
      </c>
    </row>
    <row r="33" spans="1:23" ht="14.25">
      <c r="A33" s="350"/>
      <c r="B33" s="358" t="s">
        <v>24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3"/>
      <c r="M33" s="190">
        <v>265846</v>
      </c>
      <c r="N33" s="359">
        <v>160372</v>
      </c>
      <c r="O33" s="233"/>
      <c r="P33" s="190">
        <v>94160</v>
      </c>
      <c r="Q33" s="359">
        <v>10000</v>
      </c>
      <c r="R33" s="232"/>
      <c r="S33" s="232"/>
      <c r="T33" s="233"/>
      <c r="U33" s="190">
        <v>92870</v>
      </c>
      <c r="V33" s="190">
        <v>0</v>
      </c>
      <c r="W33" s="190">
        <v>623248</v>
      </c>
    </row>
    <row r="34" spans="1:23" ht="14.25">
      <c r="A34" s="348" t="s">
        <v>242</v>
      </c>
      <c r="B34" s="351" t="s">
        <v>4</v>
      </c>
      <c r="C34" s="354" t="s">
        <v>465</v>
      </c>
      <c r="D34" s="258"/>
      <c r="E34" s="187" t="s">
        <v>242</v>
      </c>
      <c r="F34" s="188" t="s">
        <v>466</v>
      </c>
      <c r="G34" s="355" t="s">
        <v>467</v>
      </c>
      <c r="H34" s="232"/>
      <c r="I34" s="233"/>
      <c r="J34" s="356" t="s">
        <v>433</v>
      </c>
      <c r="K34" s="232"/>
      <c r="L34" s="233"/>
      <c r="M34" s="189">
        <v>12500</v>
      </c>
      <c r="N34" s="357">
        <v>3000</v>
      </c>
      <c r="O34" s="233"/>
      <c r="P34" s="189">
        <v>3000</v>
      </c>
      <c r="Q34" s="357">
        <v>0</v>
      </c>
      <c r="R34" s="232"/>
      <c r="S34" s="232"/>
      <c r="T34" s="233"/>
      <c r="U34" s="189">
        <v>7500</v>
      </c>
      <c r="V34" s="189">
        <v>0</v>
      </c>
      <c r="W34" s="189">
        <v>26000</v>
      </c>
    </row>
    <row r="35" spans="1:23" ht="14.25">
      <c r="A35" s="349"/>
      <c r="B35" s="353"/>
      <c r="C35" s="230"/>
      <c r="D35" s="231"/>
      <c r="E35" s="358" t="s">
        <v>440</v>
      </c>
      <c r="F35" s="232"/>
      <c r="G35" s="232"/>
      <c r="H35" s="232"/>
      <c r="I35" s="232"/>
      <c r="J35" s="232"/>
      <c r="K35" s="232"/>
      <c r="L35" s="233"/>
      <c r="M35" s="190">
        <v>12500</v>
      </c>
      <c r="N35" s="359">
        <v>3000</v>
      </c>
      <c r="O35" s="233"/>
      <c r="P35" s="190">
        <v>3000</v>
      </c>
      <c r="Q35" s="359">
        <v>0</v>
      </c>
      <c r="R35" s="232"/>
      <c r="S35" s="232"/>
      <c r="T35" s="233"/>
      <c r="U35" s="190">
        <v>7500</v>
      </c>
      <c r="V35" s="190">
        <v>0</v>
      </c>
      <c r="W35" s="190">
        <v>26000</v>
      </c>
    </row>
    <row r="36" spans="1:23" ht="14.25">
      <c r="A36" s="350"/>
      <c r="B36" s="358" t="s">
        <v>24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3"/>
      <c r="M36" s="190">
        <v>12500</v>
      </c>
      <c r="N36" s="359">
        <v>3000</v>
      </c>
      <c r="O36" s="233"/>
      <c r="P36" s="190">
        <v>3000</v>
      </c>
      <c r="Q36" s="359">
        <v>0</v>
      </c>
      <c r="R36" s="232"/>
      <c r="S36" s="232"/>
      <c r="T36" s="233"/>
      <c r="U36" s="190">
        <v>7500</v>
      </c>
      <c r="V36" s="190">
        <v>0</v>
      </c>
      <c r="W36" s="190">
        <v>26000</v>
      </c>
    </row>
    <row r="37" spans="1:23" ht="14.25">
      <c r="A37" s="348" t="s">
        <v>242</v>
      </c>
      <c r="B37" s="351" t="s">
        <v>5</v>
      </c>
      <c r="C37" s="354" t="s">
        <v>468</v>
      </c>
      <c r="D37" s="258"/>
      <c r="E37" s="187" t="s">
        <v>242</v>
      </c>
      <c r="F37" s="188" t="s">
        <v>469</v>
      </c>
      <c r="G37" s="355" t="s">
        <v>470</v>
      </c>
      <c r="H37" s="232"/>
      <c r="I37" s="233"/>
      <c r="J37" s="356" t="s">
        <v>433</v>
      </c>
      <c r="K37" s="232"/>
      <c r="L37" s="233"/>
      <c r="M37" s="189">
        <v>3000</v>
      </c>
      <c r="N37" s="357">
        <v>18000</v>
      </c>
      <c r="O37" s="233"/>
      <c r="P37" s="189">
        <v>0</v>
      </c>
      <c r="Q37" s="357">
        <v>0</v>
      </c>
      <c r="R37" s="232"/>
      <c r="S37" s="232"/>
      <c r="T37" s="233"/>
      <c r="U37" s="189">
        <v>0</v>
      </c>
      <c r="V37" s="189">
        <v>0</v>
      </c>
      <c r="W37" s="189">
        <v>21000</v>
      </c>
    </row>
    <row r="38" spans="1:23" ht="38.25">
      <c r="A38" s="349"/>
      <c r="B38" s="352"/>
      <c r="C38" s="236"/>
      <c r="D38" s="345"/>
      <c r="E38" s="187" t="s">
        <v>242</v>
      </c>
      <c r="F38" s="188" t="s">
        <v>471</v>
      </c>
      <c r="G38" s="355" t="s">
        <v>472</v>
      </c>
      <c r="H38" s="232"/>
      <c r="I38" s="233"/>
      <c r="J38" s="356" t="s">
        <v>433</v>
      </c>
      <c r="K38" s="232"/>
      <c r="L38" s="233"/>
      <c r="M38" s="189">
        <v>800</v>
      </c>
      <c r="N38" s="357">
        <v>0</v>
      </c>
      <c r="O38" s="233"/>
      <c r="P38" s="189">
        <v>0</v>
      </c>
      <c r="Q38" s="357">
        <v>0</v>
      </c>
      <c r="R38" s="232"/>
      <c r="S38" s="232"/>
      <c r="T38" s="233"/>
      <c r="U38" s="189">
        <v>0</v>
      </c>
      <c r="V38" s="189">
        <v>0</v>
      </c>
      <c r="W38" s="189">
        <v>800</v>
      </c>
    </row>
    <row r="39" spans="1:23" ht="14.25">
      <c r="A39" s="349"/>
      <c r="B39" s="353"/>
      <c r="C39" s="230"/>
      <c r="D39" s="231"/>
      <c r="E39" s="358" t="s">
        <v>440</v>
      </c>
      <c r="F39" s="232"/>
      <c r="G39" s="232"/>
      <c r="H39" s="232"/>
      <c r="I39" s="232"/>
      <c r="J39" s="232"/>
      <c r="K39" s="232"/>
      <c r="L39" s="233"/>
      <c r="M39" s="190">
        <v>3800</v>
      </c>
      <c r="N39" s="359">
        <v>18000</v>
      </c>
      <c r="O39" s="233"/>
      <c r="P39" s="190">
        <v>0</v>
      </c>
      <c r="Q39" s="359">
        <v>0</v>
      </c>
      <c r="R39" s="232"/>
      <c r="S39" s="232"/>
      <c r="T39" s="233"/>
      <c r="U39" s="190">
        <v>0</v>
      </c>
      <c r="V39" s="190">
        <v>0</v>
      </c>
      <c r="W39" s="190">
        <v>21800</v>
      </c>
    </row>
    <row r="40" spans="1:23" ht="14.25">
      <c r="A40" s="350"/>
      <c r="B40" s="358" t="s">
        <v>24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3"/>
      <c r="M40" s="190">
        <v>3800</v>
      </c>
      <c r="N40" s="359">
        <v>18000</v>
      </c>
      <c r="O40" s="233"/>
      <c r="P40" s="190">
        <v>0</v>
      </c>
      <c r="Q40" s="359">
        <v>0</v>
      </c>
      <c r="R40" s="232"/>
      <c r="S40" s="232"/>
      <c r="T40" s="233"/>
      <c r="U40" s="190">
        <v>0</v>
      </c>
      <c r="V40" s="190">
        <v>0</v>
      </c>
      <c r="W40" s="190">
        <v>21800</v>
      </c>
    </row>
    <row r="41" spans="1:23" ht="14.25">
      <c r="A41" s="348" t="s">
        <v>242</v>
      </c>
      <c r="B41" s="351" t="s">
        <v>6</v>
      </c>
      <c r="C41" s="354" t="s">
        <v>473</v>
      </c>
      <c r="D41" s="258"/>
      <c r="E41" s="187" t="s">
        <v>242</v>
      </c>
      <c r="F41" s="188" t="s">
        <v>474</v>
      </c>
      <c r="G41" s="355" t="s">
        <v>475</v>
      </c>
      <c r="H41" s="232"/>
      <c r="I41" s="233"/>
      <c r="J41" s="356" t="s">
        <v>433</v>
      </c>
      <c r="K41" s="232"/>
      <c r="L41" s="233"/>
      <c r="M41" s="189">
        <v>0</v>
      </c>
      <c r="N41" s="357">
        <v>30770</v>
      </c>
      <c r="O41" s="233"/>
      <c r="P41" s="189">
        <v>0</v>
      </c>
      <c r="Q41" s="357">
        <v>0</v>
      </c>
      <c r="R41" s="232"/>
      <c r="S41" s="232"/>
      <c r="T41" s="233"/>
      <c r="U41" s="189">
        <v>0</v>
      </c>
      <c r="V41" s="189">
        <v>0</v>
      </c>
      <c r="W41" s="189">
        <v>30770</v>
      </c>
    </row>
    <row r="42" spans="1:23" ht="14.25">
      <c r="A42" s="349"/>
      <c r="B42" s="352"/>
      <c r="C42" s="236"/>
      <c r="D42" s="345"/>
      <c r="E42" s="187" t="s">
        <v>242</v>
      </c>
      <c r="F42" s="188" t="s">
        <v>476</v>
      </c>
      <c r="G42" s="355" t="s">
        <v>477</v>
      </c>
      <c r="H42" s="232"/>
      <c r="I42" s="233"/>
      <c r="J42" s="356" t="s">
        <v>433</v>
      </c>
      <c r="K42" s="232"/>
      <c r="L42" s="233"/>
      <c r="M42" s="189">
        <v>9800</v>
      </c>
      <c r="N42" s="357">
        <v>0</v>
      </c>
      <c r="O42" s="233"/>
      <c r="P42" s="189">
        <v>0</v>
      </c>
      <c r="Q42" s="357">
        <v>0</v>
      </c>
      <c r="R42" s="232"/>
      <c r="S42" s="232"/>
      <c r="T42" s="233"/>
      <c r="U42" s="189">
        <v>0</v>
      </c>
      <c r="V42" s="189">
        <v>0</v>
      </c>
      <c r="W42" s="189">
        <v>9800</v>
      </c>
    </row>
    <row r="43" spans="1:23" ht="14.25">
      <c r="A43" s="349"/>
      <c r="B43" s="352"/>
      <c r="C43" s="236"/>
      <c r="D43" s="345"/>
      <c r="E43" s="187" t="s">
        <v>242</v>
      </c>
      <c r="F43" s="188" t="s">
        <v>478</v>
      </c>
      <c r="G43" s="355" t="s">
        <v>479</v>
      </c>
      <c r="H43" s="232"/>
      <c r="I43" s="233"/>
      <c r="J43" s="356" t="s">
        <v>433</v>
      </c>
      <c r="K43" s="232"/>
      <c r="L43" s="233"/>
      <c r="M43" s="189">
        <v>0</v>
      </c>
      <c r="N43" s="357">
        <v>20900</v>
      </c>
      <c r="O43" s="233"/>
      <c r="P43" s="189">
        <v>0</v>
      </c>
      <c r="Q43" s="357">
        <v>0</v>
      </c>
      <c r="R43" s="232"/>
      <c r="S43" s="232"/>
      <c r="T43" s="233"/>
      <c r="U43" s="189">
        <v>0</v>
      </c>
      <c r="V43" s="189">
        <v>0</v>
      </c>
      <c r="W43" s="189">
        <v>20900</v>
      </c>
    </row>
    <row r="44" spans="1:23" ht="14.25">
      <c r="A44" s="349"/>
      <c r="B44" s="353"/>
      <c r="C44" s="230"/>
      <c r="D44" s="231"/>
      <c r="E44" s="358" t="s">
        <v>440</v>
      </c>
      <c r="F44" s="232"/>
      <c r="G44" s="232"/>
      <c r="H44" s="232"/>
      <c r="I44" s="232"/>
      <c r="J44" s="232"/>
      <c r="K44" s="232"/>
      <c r="L44" s="233"/>
      <c r="M44" s="190">
        <v>9800</v>
      </c>
      <c r="N44" s="359">
        <v>51670</v>
      </c>
      <c r="O44" s="233"/>
      <c r="P44" s="190">
        <v>0</v>
      </c>
      <c r="Q44" s="359">
        <v>0</v>
      </c>
      <c r="R44" s="232"/>
      <c r="S44" s="232"/>
      <c r="T44" s="233"/>
      <c r="U44" s="190">
        <v>0</v>
      </c>
      <c r="V44" s="190">
        <v>0</v>
      </c>
      <c r="W44" s="190">
        <v>61470</v>
      </c>
    </row>
    <row r="45" spans="1:23" ht="14.25">
      <c r="A45" s="350"/>
      <c r="B45" s="358" t="s">
        <v>24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3"/>
      <c r="M45" s="190">
        <v>9800</v>
      </c>
      <c r="N45" s="359">
        <v>51670</v>
      </c>
      <c r="O45" s="233"/>
      <c r="P45" s="190">
        <v>0</v>
      </c>
      <c r="Q45" s="359">
        <v>0</v>
      </c>
      <c r="R45" s="232"/>
      <c r="S45" s="232"/>
      <c r="T45" s="233"/>
      <c r="U45" s="190">
        <v>0</v>
      </c>
      <c r="V45" s="190">
        <v>0</v>
      </c>
      <c r="W45" s="190">
        <v>61470</v>
      </c>
    </row>
    <row r="46" spans="1:23" ht="14.25">
      <c r="A46" s="348" t="s">
        <v>242</v>
      </c>
      <c r="B46" s="351" t="s">
        <v>7</v>
      </c>
      <c r="C46" s="354" t="s">
        <v>480</v>
      </c>
      <c r="D46" s="258"/>
      <c r="E46" s="187" t="s">
        <v>242</v>
      </c>
      <c r="F46" s="188" t="s">
        <v>481</v>
      </c>
      <c r="G46" s="355" t="s">
        <v>482</v>
      </c>
      <c r="H46" s="232"/>
      <c r="I46" s="233"/>
      <c r="J46" s="356" t="s">
        <v>433</v>
      </c>
      <c r="K46" s="232"/>
      <c r="L46" s="233"/>
      <c r="M46" s="189">
        <v>14722.39</v>
      </c>
      <c r="N46" s="357">
        <v>0</v>
      </c>
      <c r="O46" s="233"/>
      <c r="P46" s="189">
        <v>1636.61</v>
      </c>
      <c r="Q46" s="357">
        <v>0</v>
      </c>
      <c r="R46" s="232"/>
      <c r="S46" s="232"/>
      <c r="T46" s="233"/>
      <c r="U46" s="189">
        <v>0</v>
      </c>
      <c r="V46" s="189">
        <v>0</v>
      </c>
      <c r="W46" s="189">
        <v>16359</v>
      </c>
    </row>
    <row r="47" spans="1:23" ht="14.25">
      <c r="A47" s="349"/>
      <c r="B47" s="352"/>
      <c r="C47" s="236"/>
      <c r="D47" s="345"/>
      <c r="E47" s="187" t="s">
        <v>242</v>
      </c>
      <c r="F47" s="188" t="s">
        <v>483</v>
      </c>
      <c r="G47" s="355" t="s">
        <v>484</v>
      </c>
      <c r="H47" s="232"/>
      <c r="I47" s="233"/>
      <c r="J47" s="356" t="s">
        <v>433</v>
      </c>
      <c r="K47" s="232"/>
      <c r="L47" s="233"/>
      <c r="M47" s="189">
        <v>686</v>
      </c>
      <c r="N47" s="357">
        <v>0</v>
      </c>
      <c r="O47" s="233"/>
      <c r="P47" s="189">
        <v>108</v>
      </c>
      <c r="Q47" s="357">
        <v>0</v>
      </c>
      <c r="R47" s="232"/>
      <c r="S47" s="232"/>
      <c r="T47" s="233"/>
      <c r="U47" s="189">
        <v>0</v>
      </c>
      <c r="V47" s="189">
        <v>0</v>
      </c>
      <c r="W47" s="189">
        <v>794</v>
      </c>
    </row>
    <row r="48" spans="1:23" ht="14.25">
      <c r="A48" s="349"/>
      <c r="B48" s="353"/>
      <c r="C48" s="230"/>
      <c r="D48" s="231"/>
      <c r="E48" s="358" t="s">
        <v>440</v>
      </c>
      <c r="F48" s="232"/>
      <c r="G48" s="232"/>
      <c r="H48" s="232"/>
      <c r="I48" s="232"/>
      <c r="J48" s="232"/>
      <c r="K48" s="232"/>
      <c r="L48" s="233"/>
      <c r="M48" s="190">
        <v>15408.39</v>
      </c>
      <c r="N48" s="359">
        <v>0</v>
      </c>
      <c r="O48" s="233"/>
      <c r="P48" s="190">
        <v>1744.61</v>
      </c>
      <c r="Q48" s="359">
        <v>0</v>
      </c>
      <c r="R48" s="232"/>
      <c r="S48" s="232"/>
      <c r="T48" s="233"/>
      <c r="U48" s="190">
        <v>0</v>
      </c>
      <c r="V48" s="190">
        <v>0</v>
      </c>
      <c r="W48" s="190">
        <v>17153</v>
      </c>
    </row>
    <row r="49" spans="1:23" ht="14.25">
      <c r="A49" s="350"/>
      <c r="B49" s="358" t="s">
        <v>24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3"/>
      <c r="M49" s="190">
        <v>15408.39</v>
      </c>
      <c r="N49" s="359">
        <v>0</v>
      </c>
      <c r="O49" s="233"/>
      <c r="P49" s="190">
        <v>1744.61</v>
      </c>
      <c r="Q49" s="359">
        <v>0</v>
      </c>
      <c r="R49" s="232"/>
      <c r="S49" s="232"/>
      <c r="T49" s="233"/>
      <c r="U49" s="190">
        <v>0</v>
      </c>
      <c r="V49" s="190">
        <v>0</v>
      </c>
      <c r="W49" s="190">
        <v>17153</v>
      </c>
    </row>
    <row r="50" spans="1:23" ht="14.25">
      <c r="A50" s="191" t="s">
        <v>242</v>
      </c>
      <c r="B50" s="358" t="s">
        <v>485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3"/>
      <c r="M50" s="190">
        <v>536014.39</v>
      </c>
      <c r="N50" s="359">
        <v>233042</v>
      </c>
      <c r="O50" s="233"/>
      <c r="P50" s="190">
        <v>98904.61</v>
      </c>
      <c r="Q50" s="359">
        <v>10000</v>
      </c>
      <c r="R50" s="232"/>
      <c r="S50" s="232"/>
      <c r="T50" s="233"/>
      <c r="U50" s="190">
        <v>100370</v>
      </c>
      <c r="V50" s="190">
        <v>855221</v>
      </c>
      <c r="W50" s="190">
        <v>1833552</v>
      </c>
    </row>
    <row r="51" spans="1:23" ht="14.25">
      <c r="A51" s="191" t="s">
        <v>242</v>
      </c>
      <c r="B51" s="358" t="s">
        <v>486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3"/>
      <c r="M51" s="190">
        <v>536014.39</v>
      </c>
      <c r="N51" s="359">
        <v>233042</v>
      </c>
      <c r="O51" s="233"/>
      <c r="P51" s="190">
        <v>98904.61</v>
      </c>
      <c r="Q51" s="359">
        <v>10000</v>
      </c>
      <c r="R51" s="232"/>
      <c r="S51" s="232"/>
      <c r="T51" s="233"/>
      <c r="U51" s="190">
        <v>100370</v>
      </c>
      <c r="V51" s="190">
        <v>855221</v>
      </c>
      <c r="W51" s="190">
        <v>1833552</v>
      </c>
    </row>
    <row r="52" ht="409.5" customHeight="1" hidden="1"/>
  </sheetData>
  <sheetProtection/>
  <mergeCells count="182">
    <mergeCell ref="Q49:T49"/>
    <mergeCell ref="B50:L50"/>
    <mergeCell ref="N50:O50"/>
    <mergeCell ref="Q50:T50"/>
    <mergeCell ref="B51:L51"/>
    <mergeCell ref="N51:O51"/>
    <mergeCell ref="Q51:T51"/>
    <mergeCell ref="Q46:T46"/>
    <mergeCell ref="G47:I47"/>
    <mergeCell ref="J47:L47"/>
    <mergeCell ref="N47:O47"/>
    <mergeCell ref="Q47:T47"/>
    <mergeCell ref="E48:L48"/>
    <mergeCell ref="N48:O48"/>
    <mergeCell ref="Q48:T48"/>
    <mergeCell ref="A46:A49"/>
    <mergeCell ref="B46:B48"/>
    <mergeCell ref="C46:D48"/>
    <mergeCell ref="G46:I46"/>
    <mergeCell ref="J46:L46"/>
    <mergeCell ref="N46:O46"/>
    <mergeCell ref="B49:L49"/>
    <mergeCell ref="N49:O49"/>
    <mergeCell ref="E44:L44"/>
    <mergeCell ref="N44:O44"/>
    <mergeCell ref="Q44:T44"/>
    <mergeCell ref="B45:L45"/>
    <mergeCell ref="N45:O45"/>
    <mergeCell ref="Q45:T45"/>
    <mergeCell ref="N42:O42"/>
    <mergeCell ref="Q42:T42"/>
    <mergeCell ref="G43:I43"/>
    <mergeCell ref="J43:L43"/>
    <mergeCell ref="N43:O43"/>
    <mergeCell ref="Q43:T43"/>
    <mergeCell ref="Q40:T40"/>
    <mergeCell ref="A41:A45"/>
    <mergeCell ref="B41:B44"/>
    <mergeCell ref="C41:D44"/>
    <mergeCell ref="G41:I41"/>
    <mergeCell ref="J41:L41"/>
    <mergeCell ref="N41:O41"/>
    <mergeCell ref="Q41:T41"/>
    <mergeCell ref="G42:I42"/>
    <mergeCell ref="J42:L42"/>
    <mergeCell ref="Q37:T37"/>
    <mergeCell ref="G38:I38"/>
    <mergeCell ref="J38:L38"/>
    <mergeCell ref="N38:O38"/>
    <mergeCell ref="Q38:T38"/>
    <mergeCell ref="E39:L39"/>
    <mergeCell ref="N39:O39"/>
    <mergeCell ref="Q39:T39"/>
    <mergeCell ref="A37:A40"/>
    <mergeCell ref="B37:B39"/>
    <mergeCell ref="C37:D39"/>
    <mergeCell ref="G37:I37"/>
    <mergeCell ref="J37:L37"/>
    <mergeCell ref="N37:O37"/>
    <mergeCell ref="B40:L40"/>
    <mergeCell ref="N40:O40"/>
    <mergeCell ref="E35:L35"/>
    <mergeCell ref="N35:O35"/>
    <mergeCell ref="Q35:T35"/>
    <mergeCell ref="B36:L36"/>
    <mergeCell ref="N36:O36"/>
    <mergeCell ref="Q36:T36"/>
    <mergeCell ref="B33:L33"/>
    <mergeCell ref="N33:O33"/>
    <mergeCell ref="Q33:T33"/>
    <mergeCell ref="A34:A36"/>
    <mergeCell ref="B34:B35"/>
    <mergeCell ref="C34:D35"/>
    <mergeCell ref="G34:I34"/>
    <mergeCell ref="J34:L34"/>
    <mergeCell ref="N34:O34"/>
    <mergeCell ref="Q34:T34"/>
    <mergeCell ref="G31:I31"/>
    <mergeCell ref="J31:L31"/>
    <mergeCell ref="N31:O31"/>
    <mergeCell ref="Q31:T31"/>
    <mergeCell ref="E32:L32"/>
    <mergeCell ref="N32:O32"/>
    <mergeCell ref="Q32:T32"/>
    <mergeCell ref="G29:I29"/>
    <mergeCell ref="J29:L29"/>
    <mergeCell ref="N29:O29"/>
    <mergeCell ref="Q29:T29"/>
    <mergeCell ref="G30:I30"/>
    <mergeCell ref="J30:L30"/>
    <mergeCell ref="N30:O30"/>
    <mergeCell ref="Q30:T30"/>
    <mergeCell ref="N27:O27"/>
    <mergeCell ref="Q27:T27"/>
    <mergeCell ref="G28:I28"/>
    <mergeCell ref="J28:L28"/>
    <mergeCell ref="N28:O28"/>
    <mergeCell ref="Q28:T28"/>
    <mergeCell ref="N25:O25"/>
    <mergeCell ref="Q25:T25"/>
    <mergeCell ref="B26:L26"/>
    <mergeCell ref="N26:O26"/>
    <mergeCell ref="Q26:T26"/>
    <mergeCell ref="A27:A33"/>
    <mergeCell ref="B27:B32"/>
    <mergeCell ref="C27:D32"/>
    <mergeCell ref="G27:I27"/>
    <mergeCell ref="J27:L27"/>
    <mergeCell ref="Q22:T22"/>
    <mergeCell ref="G23:I23"/>
    <mergeCell ref="J23:L23"/>
    <mergeCell ref="N23:O23"/>
    <mergeCell ref="Q23:T23"/>
    <mergeCell ref="G24:I24"/>
    <mergeCell ref="J24:L24"/>
    <mergeCell ref="N24:O24"/>
    <mergeCell ref="Q24:T24"/>
    <mergeCell ref="Q19:T19"/>
    <mergeCell ref="G20:I20"/>
    <mergeCell ref="J20:L20"/>
    <mergeCell ref="N20:O20"/>
    <mergeCell ref="Q20:T20"/>
    <mergeCell ref="G21:I21"/>
    <mergeCell ref="J21:L21"/>
    <mergeCell ref="N21:O21"/>
    <mergeCell ref="Q21:T21"/>
    <mergeCell ref="A19:A26"/>
    <mergeCell ref="B19:B25"/>
    <mergeCell ref="C19:D25"/>
    <mergeCell ref="G19:I19"/>
    <mergeCell ref="J19:L19"/>
    <mergeCell ref="N19:O19"/>
    <mergeCell ref="G22:I22"/>
    <mergeCell ref="J22:L22"/>
    <mergeCell ref="N22:O22"/>
    <mergeCell ref="E25:L25"/>
    <mergeCell ref="E17:L17"/>
    <mergeCell ref="N17:O17"/>
    <mergeCell ref="Q17:T17"/>
    <mergeCell ref="B18:L18"/>
    <mergeCell ref="N18:O18"/>
    <mergeCell ref="Q18:T18"/>
    <mergeCell ref="G15:I15"/>
    <mergeCell ref="J15:L15"/>
    <mergeCell ref="N15:O15"/>
    <mergeCell ref="Q15:T15"/>
    <mergeCell ref="G16:I16"/>
    <mergeCell ref="J16:L16"/>
    <mergeCell ref="N16:O16"/>
    <mergeCell ref="Q16:T16"/>
    <mergeCell ref="N13:O13"/>
    <mergeCell ref="Q13:T13"/>
    <mergeCell ref="G14:I14"/>
    <mergeCell ref="J14:L14"/>
    <mergeCell ref="N14:O14"/>
    <mergeCell ref="Q14:T14"/>
    <mergeCell ref="U8:U11"/>
    <mergeCell ref="V8:V11"/>
    <mergeCell ref="A10:C10"/>
    <mergeCell ref="N12:O12"/>
    <mergeCell ref="Q12:T12"/>
    <mergeCell ref="A13:A18"/>
    <mergeCell ref="B13:B17"/>
    <mergeCell ref="C13:D17"/>
    <mergeCell ref="G13:I13"/>
    <mergeCell ref="J13:L13"/>
    <mergeCell ref="U5:U6"/>
    <mergeCell ref="V5:V6"/>
    <mergeCell ref="W5:W12"/>
    <mergeCell ref="K6:K8"/>
    <mergeCell ref="M7:O7"/>
    <mergeCell ref="Q7:T7"/>
    <mergeCell ref="M8:M11"/>
    <mergeCell ref="N8:O11"/>
    <mergeCell ref="P8:P11"/>
    <mergeCell ref="Q8:T11"/>
    <mergeCell ref="A1:S1"/>
    <mergeCell ref="A2:S2"/>
    <mergeCell ref="A3:S3"/>
    <mergeCell ref="M5:O6"/>
    <mergeCell ref="P5:P6"/>
    <mergeCell ref="Q5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B13" sqref="B13:B19"/>
    </sheetView>
  </sheetViews>
  <sheetFormatPr defaultColWidth="9.140625" defaultRowHeight="12.75"/>
  <cols>
    <col min="1" max="1" width="0.71875" style="147" customWidth="1"/>
    <col min="2" max="2" width="14.7109375" style="147" customWidth="1"/>
    <col min="3" max="3" width="2.28125" style="147" customWidth="1"/>
    <col min="4" max="4" width="6.57421875" style="147" customWidth="1"/>
    <col min="5" max="5" width="0.42578125" style="147" hidden="1" customWidth="1"/>
    <col min="6" max="6" width="20.28125" style="147" customWidth="1"/>
    <col min="7" max="7" width="0.85546875" style="147" customWidth="1"/>
    <col min="8" max="8" width="2.8515625" style="147" customWidth="1"/>
    <col min="9" max="9" width="0.5625" style="147" hidden="1" customWidth="1"/>
    <col min="10" max="10" width="10.57421875" style="147" customWidth="1"/>
    <col min="11" max="11" width="0" style="147" hidden="1" customWidth="1"/>
    <col min="12" max="12" width="14.140625" style="147" customWidth="1"/>
    <col min="13" max="13" width="14.28125" style="147" customWidth="1"/>
    <col min="14" max="14" width="0.2890625" style="147" customWidth="1"/>
    <col min="15" max="15" width="15.8515625" style="147" customWidth="1"/>
    <col min="16" max="16" width="11.57421875" style="147" customWidth="1"/>
    <col min="17" max="17" width="4.28125" style="147" customWidth="1"/>
    <col min="18" max="18" width="7.57421875" style="147" customWidth="1"/>
    <col min="19" max="19" width="0.2890625" style="147" hidden="1" customWidth="1"/>
    <col min="20" max="20" width="6.7109375" style="147" customWidth="1"/>
    <col min="21" max="31" width="19.7109375" style="147" customWidth="1"/>
    <col min="32" max="16384" width="9.140625" style="147" customWidth="1"/>
  </cols>
  <sheetData>
    <row r="1" spans="1:19" ht="18" customHeight="1">
      <c r="A1" s="329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ht="18" customHeight="1">
      <c r="A2" s="329" t="s">
        <v>487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8" customHeight="1">
      <c r="A3" s="330" t="s">
        <v>488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ht="409.5" customHeight="1" hidden="1"/>
    <row r="5" ht="2.25" customHeight="1" hidden="1"/>
    <row r="6" spans="1:31" ht="23.25" customHeight="1">
      <c r="A6" s="173"/>
      <c r="B6" s="174"/>
      <c r="C6" s="174"/>
      <c r="D6" s="174"/>
      <c r="E6" s="174"/>
      <c r="F6" s="174"/>
      <c r="G6" s="174"/>
      <c r="H6" s="174"/>
      <c r="I6" s="174"/>
      <c r="J6" s="192" t="s">
        <v>412</v>
      </c>
      <c r="L6" s="331" t="s">
        <v>407</v>
      </c>
      <c r="M6" s="257"/>
      <c r="N6" s="257"/>
      <c r="O6" s="258"/>
      <c r="P6" s="331" t="s">
        <v>489</v>
      </c>
      <c r="Q6" s="257"/>
      <c r="R6" s="257"/>
      <c r="S6" s="257"/>
      <c r="T6" s="258"/>
      <c r="U6" s="331" t="s">
        <v>408</v>
      </c>
      <c r="V6" s="258"/>
      <c r="W6" s="331" t="s">
        <v>409</v>
      </c>
      <c r="X6" s="258"/>
      <c r="Y6" s="331" t="s">
        <v>410</v>
      </c>
      <c r="Z6" s="331" t="s">
        <v>490</v>
      </c>
      <c r="AA6" s="331" t="s">
        <v>491</v>
      </c>
      <c r="AB6" s="258"/>
      <c r="AC6" s="331" t="s">
        <v>492</v>
      </c>
      <c r="AD6" s="331" t="s">
        <v>411</v>
      </c>
      <c r="AE6" s="239" t="s">
        <v>14</v>
      </c>
    </row>
    <row r="7" spans="1:31" ht="14.25">
      <c r="A7" s="181"/>
      <c r="B7" s="179"/>
      <c r="C7" s="179"/>
      <c r="D7" s="179"/>
      <c r="E7" s="179"/>
      <c r="F7" s="179"/>
      <c r="G7" s="179"/>
      <c r="H7" s="179"/>
      <c r="I7" s="179"/>
      <c r="J7" s="178"/>
      <c r="L7" s="332"/>
      <c r="M7" s="333"/>
      <c r="N7" s="333"/>
      <c r="O7" s="334"/>
      <c r="P7" s="332"/>
      <c r="Q7" s="333"/>
      <c r="R7" s="333"/>
      <c r="S7" s="333"/>
      <c r="T7" s="334"/>
      <c r="U7" s="332"/>
      <c r="V7" s="334"/>
      <c r="W7" s="332"/>
      <c r="X7" s="334"/>
      <c r="Y7" s="335"/>
      <c r="Z7" s="335"/>
      <c r="AA7" s="332"/>
      <c r="AB7" s="334"/>
      <c r="AC7" s="335"/>
      <c r="AD7" s="335"/>
      <c r="AE7" s="336"/>
    </row>
    <row r="8" spans="1:31" ht="14.25">
      <c r="A8" s="181"/>
      <c r="B8" s="179"/>
      <c r="C8" s="179"/>
      <c r="D8" s="179"/>
      <c r="E8" s="179"/>
      <c r="F8" s="179"/>
      <c r="G8" s="179"/>
      <c r="H8" s="179"/>
      <c r="I8" s="179"/>
      <c r="J8" s="178"/>
      <c r="L8" s="340" t="s">
        <v>413</v>
      </c>
      <c r="M8" s="341"/>
      <c r="N8" s="341"/>
      <c r="O8" s="342"/>
      <c r="P8" s="340" t="s">
        <v>493</v>
      </c>
      <c r="Q8" s="341"/>
      <c r="R8" s="341"/>
      <c r="S8" s="341"/>
      <c r="T8" s="342"/>
      <c r="U8" s="340" t="s">
        <v>414</v>
      </c>
      <c r="V8" s="342"/>
      <c r="W8" s="340" t="s">
        <v>415</v>
      </c>
      <c r="X8" s="342"/>
      <c r="Y8" s="180" t="s">
        <v>416</v>
      </c>
      <c r="Z8" s="180" t="s">
        <v>494</v>
      </c>
      <c r="AA8" s="340" t="s">
        <v>495</v>
      </c>
      <c r="AB8" s="342"/>
      <c r="AC8" s="180" t="s">
        <v>496</v>
      </c>
      <c r="AD8" s="180" t="s">
        <v>417</v>
      </c>
      <c r="AE8" s="336"/>
    </row>
    <row r="9" spans="1:31" ht="16.5" customHeight="1">
      <c r="A9" s="181"/>
      <c r="B9" s="179"/>
      <c r="C9" s="179"/>
      <c r="D9" s="179"/>
      <c r="E9" s="179"/>
      <c r="F9" s="179"/>
      <c r="G9" s="179"/>
      <c r="H9" s="179"/>
      <c r="I9" s="179"/>
      <c r="J9" s="178"/>
      <c r="L9" s="343" t="s">
        <v>418</v>
      </c>
      <c r="M9" s="343" t="s">
        <v>497</v>
      </c>
      <c r="N9" s="258"/>
      <c r="O9" s="343" t="s">
        <v>419</v>
      </c>
      <c r="P9" s="343" t="s">
        <v>498</v>
      </c>
      <c r="Q9" s="258"/>
      <c r="R9" s="343" t="s">
        <v>499</v>
      </c>
      <c r="S9" s="257"/>
      <c r="T9" s="258"/>
      <c r="U9" s="343" t="s">
        <v>420</v>
      </c>
      <c r="V9" s="343" t="s">
        <v>500</v>
      </c>
      <c r="W9" s="343" t="s">
        <v>421</v>
      </c>
      <c r="X9" s="343" t="s">
        <v>501</v>
      </c>
      <c r="Y9" s="343" t="s">
        <v>422</v>
      </c>
      <c r="Z9" s="343" t="s">
        <v>502</v>
      </c>
      <c r="AA9" s="343" t="s">
        <v>503</v>
      </c>
      <c r="AB9" s="343" t="s">
        <v>504</v>
      </c>
      <c r="AC9" s="343" t="s">
        <v>505</v>
      </c>
      <c r="AD9" s="343" t="s">
        <v>21</v>
      </c>
      <c r="AE9" s="336"/>
    </row>
    <row r="10" spans="1:31" ht="20.25" customHeight="1">
      <c r="A10" s="346" t="s">
        <v>423</v>
      </c>
      <c r="B10" s="339"/>
      <c r="C10" s="339"/>
      <c r="D10" s="179"/>
      <c r="E10" s="179"/>
      <c r="F10" s="179"/>
      <c r="G10" s="179"/>
      <c r="H10" s="179"/>
      <c r="I10" s="179"/>
      <c r="J10" s="178"/>
      <c r="L10" s="335"/>
      <c r="M10" s="332"/>
      <c r="N10" s="334"/>
      <c r="O10" s="335"/>
      <c r="P10" s="332"/>
      <c r="Q10" s="334"/>
      <c r="R10" s="332"/>
      <c r="S10" s="333"/>
      <c r="T10" s="334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6"/>
    </row>
    <row r="11" spans="1:31" ht="16.5" customHeight="1">
      <c r="A11" s="366"/>
      <c r="B11" s="367"/>
      <c r="C11" s="367"/>
      <c r="D11" s="183"/>
      <c r="E11" s="183"/>
      <c r="F11" s="183"/>
      <c r="G11" s="183"/>
      <c r="H11" s="183"/>
      <c r="I11" s="183"/>
      <c r="J11" s="184"/>
      <c r="L11" s="186" t="s">
        <v>424</v>
      </c>
      <c r="M11" s="347" t="s">
        <v>506</v>
      </c>
      <c r="N11" s="342"/>
      <c r="O11" s="186" t="s">
        <v>425</v>
      </c>
      <c r="P11" s="347" t="s">
        <v>507</v>
      </c>
      <c r="Q11" s="342"/>
      <c r="R11" s="347" t="s">
        <v>508</v>
      </c>
      <c r="S11" s="341"/>
      <c r="T11" s="342"/>
      <c r="U11" s="186" t="s">
        <v>426</v>
      </c>
      <c r="V11" s="186" t="s">
        <v>509</v>
      </c>
      <c r="W11" s="186" t="s">
        <v>427</v>
      </c>
      <c r="X11" s="186" t="s">
        <v>510</v>
      </c>
      <c r="Y11" s="186" t="s">
        <v>428</v>
      </c>
      <c r="Z11" s="186" t="s">
        <v>511</v>
      </c>
      <c r="AA11" s="186" t="s">
        <v>512</v>
      </c>
      <c r="AB11" s="186" t="s">
        <v>513</v>
      </c>
      <c r="AC11" s="186" t="s">
        <v>514</v>
      </c>
      <c r="AD11" s="186" t="s">
        <v>429</v>
      </c>
      <c r="AE11" s="337"/>
    </row>
    <row r="12" ht="409.5" customHeight="1" hidden="1"/>
    <row r="13" spans="1:31" ht="14.25">
      <c r="A13" s="348" t="s">
        <v>242</v>
      </c>
      <c r="B13" s="351" t="s">
        <v>571</v>
      </c>
      <c r="C13" s="354" t="s">
        <v>441</v>
      </c>
      <c r="D13" s="258"/>
      <c r="E13" s="193" t="s">
        <v>242</v>
      </c>
      <c r="F13" s="362" t="s">
        <v>442</v>
      </c>
      <c r="G13" s="232"/>
      <c r="H13" s="363"/>
      <c r="I13" s="355" t="s">
        <v>443</v>
      </c>
      <c r="J13" s="233"/>
      <c r="L13" s="153">
        <v>471240</v>
      </c>
      <c r="M13" s="364">
        <v>0</v>
      </c>
      <c r="N13" s="233"/>
      <c r="O13" s="153">
        <v>0</v>
      </c>
      <c r="P13" s="364">
        <v>0</v>
      </c>
      <c r="Q13" s="233"/>
      <c r="R13" s="364">
        <v>0</v>
      </c>
      <c r="S13" s="232"/>
      <c r="T13" s="233"/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471240</v>
      </c>
    </row>
    <row r="14" spans="1:31" ht="14.25">
      <c r="A14" s="349"/>
      <c r="B14" s="352"/>
      <c r="C14" s="236"/>
      <c r="D14" s="345"/>
      <c r="E14" s="193" t="s">
        <v>242</v>
      </c>
      <c r="F14" s="362" t="s">
        <v>444</v>
      </c>
      <c r="G14" s="232"/>
      <c r="H14" s="363"/>
      <c r="I14" s="355" t="s">
        <v>445</v>
      </c>
      <c r="J14" s="233"/>
      <c r="L14" s="153">
        <v>38610</v>
      </c>
      <c r="M14" s="364">
        <v>0</v>
      </c>
      <c r="N14" s="233"/>
      <c r="O14" s="153">
        <v>0</v>
      </c>
      <c r="P14" s="364">
        <v>0</v>
      </c>
      <c r="Q14" s="233"/>
      <c r="R14" s="364">
        <v>0</v>
      </c>
      <c r="S14" s="232"/>
      <c r="T14" s="233"/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38610</v>
      </c>
    </row>
    <row r="15" spans="1:31" ht="14.25">
      <c r="A15" s="349"/>
      <c r="B15" s="352"/>
      <c r="C15" s="236"/>
      <c r="D15" s="345"/>
      <c r="E15" s="193" t="s">
        <v>242</v>
      </c>
      <c r="F15" s="362" t="s">
        <v>446</v>
      </c>
      <c r="G15" s="232"/>
      <c r="H15" s="363"/>
      <c r="I15" s="355" t="s">
        <v>447</v>
      </c>
      <c r="J15" s="233"/>
      <c r="L15" s="153">
        <v>38610</v>
      </c>
      <c r="M15" s="364">
        <v>0</v>
      </c>
      <c r="N15" s="233"/>
      <c r="O15" s="153">
        <v>0</v>
      </c>
      <c r="P15" s="364">
        <v>0</v>
      </c>
      <c r="Q15" s="233"/>
      <c r="R15" s="364">
        <v>0</v>
      </c>
      <c r="S15" s="232"/>
      <c r="T15" s="233"/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38610</v>
      </c>
    </row>
    <row r="16" spans="1:31" ht="14.25">
      <c r="A16" s="349"/>
      <c r="B16" s="352"/>
      <c r="C16" s="236"/>
      <c r="D16" s="345"/>
      <c r="E16" s="193" t="s">
        <v>242</v>
      </c>
      <c r="F16" s="362" t="s">
        <v>448</v>
      </c>
      <c r="G16" s="232"/>
      <c r="H16" s="363"/>
      <c r="I16" s="355" t="s">
        <v>449</v>
      </c>
      <c r="J16" s="233"/>
      <c r="L16" s="153">
        <v>79200</v>
      </c>
      <c r="M16" s="364">
        <v>0</v>
      </c>
      <c r="N16" s="233"/>
      <c r="O16" s="153">
        <v>0</v>
      </c>
      <c r="P16" s="364">
        <v>0</v>
      </c>
      <c r="Q16" s="233"/>
      <c r="R16" s="364">
        <v>0</v>
      </c>
      <c r="S16" s="232"/>
      <c r="T16" s="233"/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79200</v>
      </c>
    </row>
    <row r="17" spans="1:31" ht="14.25">
      <c r="A17" s="349"/>
      <c r="B17" s="352"/>
      <c r="C17" s="236"/>
      <c r="D17" s="345"/>
      <c r="E17" s="193" t="s">
        <v>242</v>
      </c>
      <c r="F17" s="362" t="s">
        <v>450</v>
      </c>
      <c r="G17" s="232"/>
      <c r="H17" s="363"/>
      <c r="I17" s="355" t="s">
        <v>451</v>
      </c>
      <c r="J17" s="233"/>
      <c r="L17" s="153">
        <v>1808400</v>
      </c>
      <c r="M17" s="364">
        <v>0</v>
      </c>
      <c r="N17" s="233"/>
      <c r="O17" s="153">
        <v>0</v>
      </c>
      <c r="P17" s="364">
        <v>0</v>
      </c>
      <c r="Q17" s="233"/>
      <c r="R17" s="364">
        <v>0</v>
      </c>
      <c r="S17" s="232"/>
      <c r="T17" s="233"/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1808400</v>
      </c>
    </row>
    <row r="18" spans="1:31" ht="14.25">
      <c r="A18" s="349"/>
      <c r="B18" s="352"/>
      <c r="C18" s="236"/>
      <c r="D18" s="345"/>
      <c r="E18" s="193" t="s">
        <v>242</v>
      </c>
      <c r="F18" s="362" t="s">
        <v>452</v>
      </c>
      <c r="G18" s="232"/>
      <c r="H18" s="363"/>
      <c r="I18" s="355" t="s">
        <v>453</v>
      </c>
      <c r="J18" s="233"/>
      <c r="L18" s="153">
        <v>79200</v>
      </c>
      <c r="M18" s="364">
        <v>0</v>
      </c>
      <c r="N18" s="233"/>
      <c r="O18" s="153">
        <v>0</v>
      </c>
      <c r="P18" s="364">
        <v>0</v>
      </c>
      <c r="Q18" s="233"/>
      <c r="R18" s="364">
        <v>0</v>
      </c>
      <c r="S18" s="232"/>
      <c r="T18" s="233"/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79200</v>
      </c>
    </row>
    <row r="19" spans="1:31" ht="14.25">
      <c r="A19" s="350"/>
      <c r="B19" s="353"/>
      <c r="C19" s="230"/>
      <c r="D19" s="231"/>
      <c r="E19" s="358" t="s">
        <v>440</v>
      </c>
      <c r="F19" s="232"/>
      <c r="G19" s="232"/>
      <c r="H19" s="232"/>
      <c r="I19" s="232"/>
      <c r="J19" s="233"/>
      <c r="L19" s="194">
        <v>2515260</v>
      </c>
      <c r="M19" s="365">
        <v>0</v>
      </c>
      <c r="N19" s="233"/>
      <c r="O19" s="194">
        <v>0</v>
      </c>
      <c r="P19" s="365">
        <v>0</v>
      </c>
      <c r="Q19" s="233"/>
      <c r="R19" s="365">
        <v>0</v>
      </c>
      <c r="S19" s="232"/>
      <c r="T19" s="233"/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194">
        <v>0</v>
      </c>
      <c r="AE19" s="194">
        <v>2515260</v>
      </c>
    </row>
    <row r="20" spans="1:31" ht="14.25">
      <c r="A20" s="348" t="s">
        <v>242</v>
      </c>
      <c r="B20" s="351" t="s">
        <v>329</v>
      </c>
      <c r="C20" s="354" t="s">
        <v>454</v>
      </c>
      <c r="D20" s="258"/>
      <c r="E20" s="193" t="s">
        <v>242</v>
      </c>
      <c r="F20" s="362" t="s">
        <v>455</v>
      </c>
      <c r="G20" s="232"/>
      <c r="H20" s="363"/>
      <c r="I20" s="355" t="s">
        <v>456</v>
      </c>
      <c r="J20" s="233"/>
      <c r="L20" s="153">
        <v>2229039</v>
      </c>
      <c r="M20" s="364">
        <v>0</v>
      </c>
      <c r="N20" s="233"/>
      <c r="O20" s="153">
        <v>1440470</v>
      </c>
      <c r="P20" s="364">
        <v>0</v>
      </c>
      <c r="Q20" s="233"/>
      <c r="R20" s="364">
        <v>0</v>
      </c>
      <c r="S20" s="232"/>
      <c r="T20" s="233"/>
      <c r="U20" s="153">
        <v>1079740</v>
      </c>
      <c r="V20" s="153">
        <v>0</v>
      </c>
      <c r="W20" s="153">
        <v>200000</v>
      </c>
      <c r="X20" s="153">
        <v>0</v>
      </c>
      <c r="Y20" s="153">
        <v>751660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5700909</v>
      </c>
    </row>
    <row r="21" spans="1:31" ht="14.25">
      <c r="A21" s="349"/>
      <c r="B21" s="352"/>
      <c r="C21" s="236"/>
      <c r="D21" s="345"/>
      <c r="E21" s="193" t="s">
        <v>242</v>
      </c>
      <c r="F21" s="362" t="s">
        <v>515</v>
      </c>
      <c r="G21" s="232"/>
      <c r="H21" s="363"/>
      <c r="I21" s="355" t="s">
        <v>516</v>
      </c>
      <c r="J21" s="233"/>
      <c r="L21" s="153">
        <v>0</v>
      </c>
      <c r="M21" s="364">
        <v>0</v>
      </c>
      <c r="N21" s="233"/>
      <c r="O21" s="153">
        <v>0</v>
      </c>
      <c r="P21" s="364">
        <v>0</v>
      </c>
      <c r="Q21" s="233"/>
      <c r="R21" s="364">
        <v>0</v>
      </c>
      <c r="S21" s="232"/>
      <c r="T21" s="233"/>
      <c r="U21" s="153">
        <v>0</v>
      </c>
      <c r="V21" s="153">
        <v>0</v>
      </c>
      <c r="W21" s="153">
        <v>0</v>
      </c>
      <c r="X21" s="153">
        <v>0</v>
      </c>
      <c r="Y21" s="153">
        <v>1000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1000</v>
      </c>
    </row>
    <row r="22" spans="1:31" ht="14.25">
      <c r="A22" s="349"/>
      <c r="B22" s="352"/>
      <c r="C22" s="236"/>
      <c r="D22" s="345"/>
      <c r="E22" s="193" t="s">
        <v>242</v>
      </c>
      <c r="F22" s="362" t="s">
        <v>457</v>
      </c>
      <c r="G22" s="232"/>
      <c r="H22" s="363"/>
      <c r="I22" s="355" t="s">
        <v>458</v>
      </c>
      <c r="J22" s="233"/>
      <c r="L22" s="153">
        <v>192500</v>
      </c>
      <c r="M22" s="364">
        <v>0</v>
      </c>
      <c r="N22" s="233"/>
      <c r="O22" s="153">
        <v>38500</v>
      </c>
      <c r="P22" s="364">
        <v>0</v>
      </c>
      <c r="Q22" s="233"/>
      <c r="R22" s="364">
        <v>0</v>
      </c>
      <c r="S22" s="232"/>
      <c r="T22" s="233"/>
      <c r="U22" s="153">
        <v>38500</v>
      </c>
      <c r="V22" s="153">
        <v>0</v>
      </c>
      <c r="W22" s="153">
        <v>42000</v>
      </c>
      <c r="X22" s="153">
        <v>0</v>
      </c>
      <c r="Y22" s="153">
        <v>38500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350000</v>
      </c>
    </row>
    <row r="23" spans="1:31" ht="14.25">
      <c r="A23" s="349"/>
      <c r="B23" s="352"/>
      <c r="C23" s="236"/>
      <c r="D23" s="345"/>
      <c r="E23" s="193" t="s">
        <v>242</v>
      </c>
      <c r="F23" s="362" t="s">
        <v>459</v>
      </c>
      <c r="G23" s="232"/>
      <c r="H23" s="363"/>
      <c r="I23" s="355" t="s">
        <v>460</v>
      </c>
      <c r="J23" s="233"/>
      <c r="L23" s="153">
        <v>166830</v>
      </c>
      <c r="M23" s="364">
        <v>0</v>
      </c>
      <c r="N23" s="233"/>
      <c r="O23" s="153">
        <v>0</v>
      </c>
      <c r="P23" s="364">
        <v>0</v>
      </c>
      <c r="Q23" s="233"/>
      <c r="R23" s="364">
        <v>0</v>
      </c>
      <c r="S23" s="232"/>
      <c r="T23" s="233"/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  <c r="AE23" s="153">
        <v>166830</v>
      </c>
    </row>
    <row r="24" spans="1:31" ht="14.25">
      <c r="A24" s="349"/>
      <c r="B24" s="352"/>
      <c r="C24" s="236"/>
      <c r="D24" s="345"/>
      <c r="E24" s="193" t="s">
        <v>242</v>
      </c>
      <c r="F24" s="362" t="s">
        <v>461</v>
      </c>
      <c r="G24" s="232"/>
      <c r="H24" s="363"/>
      <c r="I24" s="355" t="s">
        <v>462</v>
      </c>
      <c r="J24" s="233"/>
      <c r="L24" s="153">
        <v>353530</v>
      </c>
      <c r="M24" s="364">
        <v>0</v>
      </c>
      <c r="N24" s="233"/>
      <c r="O24" s="153">
        <v>430473</v>
      </c>
      <c r="P24" s="364">
        <v>0</v>
      </c>
      <c r="Q24" s="233"/>
      <c r="R24" s="364">
        <v>0</v>
      </c>
      <c r="S24" s="232"/>
      <c r="T24" s="233"/>
      <c r="U24" s="153">
        <v>297000</v>
      </c>
      <c r="V24" s="153">
        <v>0</v>
      </c>
      <c r="W24" s="153">
        <v>99000</v>
      </c>
      <c r="X24" s="153">
        <v>0</v>
      </c>
      <c r="Y24" s="153">
        <v>221530</v>
      </c>
      <c r="Z24" s="153">
        <v>0</v>
      </c>
      <c r="AA24" s="153">
        <v>0</v>
      </c>
      <c r="AB24" s="153">
        <v>0</v>
      </c>
      <c r="AC24" s="153">
        <v>0</v>
      </c>
      <c r="AD24" s="153">
        <v>0</v>
      </c>
      <c r="AE24" s="153">
        <v>1401533</v>
      </c>
    </row>
    <row r="25" spans="1:31" ht="14.25">
      <c r="A25" s="349"/>
      <c r="B25" s="352"/>
      <c r="C25" s="236"/>
      <c r="D25" s="345"/>
      <c r="E25" s="193" t="s">
        <v>242</v>
      </c>
      <c r="F25" s="362" t="s">
        <v>463</v>
      </c>
      <c r="G25" s="232"/>
      <c r="H25" s="363"/>
      <c r="I25" s="355" t="s">
        <v>464</v>
      </c>
      <c r="J25" s="233"/>
      <c r="L25" s="153">
        <v>50015</v>
      </c>
      <c r="M25" s="364">
        <v>0</v>
      </c>
      <c r="N25" s="233"/>
      <c r="O25" s="153">
        <v>16865</v>
      </c>
      <c r="P25" s="364">
        <v>0</v>
      </c>
      <c r="Q25" s="233"/>
      <c r="R25" s="364">
        <v>0</v>
      </c>
      <c r="S25" s="232"/>
      <c r="T25" s="233"/>
      <c r="U25" s="153">
        <v>33000</v>
      </c>
      <c r="V25" s="153">
        <v>0</v>
      </c>
      <c r="W25" s="153">
        <v>11000</v>
      </c>
      <c r="X25" s="153">
        <v>0</v>
      </c>
      <c r="Y25" s="153">
        <v>33000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143880</v>
      </c>
    </row>
    <row r="26" spans="1:31" ht="14.25">
      <c r="A26" s="350"/>
      <c r="B26" s="353"/>
      <c r="C26" s="230"/>
      <c r="D26" s="231"/>
      <c r="E26" s="358" t="s">
        <v>440</v>
      </c>
      <c r="F26" s="232"/>
      <c r="G26" s="232"/>
      <c r="H26" s="232"/>
      <c r="I26" s="232"/>
      <c r="J26" s="233"/>
      <c r="L26" s="194">
        <v>2991914</v>
      </c>
      <c r="M26" s="365">
        <v>0</v>
      </c>
      <c r="N26" s="233"/>
      <c r="O26" s="194">
        <v>1926308</v>
      </c>
      <c r="P26" s="365">
        <v>0</v>
      </c>
      <c r="Q26" s="233"/>
      <c r="R26" s="365">
        <v>0</v>
      </c>
      <c r="S26" s="232"/>
      <c r="T26" s="233"/>
      <c r="U26" s="194">
        <v>1448240</v>
      </c>
      <c r="V26" s="194">
        <v>0</v>
      </c>
      <c r="W26" s="194">
        <v>352000</v>
      </c>
      <c r="X26" s="194">
        <v>0</v>
      </c>
      <c r="Y26" s="194">
        <v>1045690</v>
      </c>
      <c r="Z26" s="194">
        <v>0</v>
      </c>
      <c r="AA26" s="194">
        <v>0</v>
      </c>
      <c r="AB26" s="194">
        <v>0</v>
      </c>
      <c r="AC26" s="194">
        <v>0</v>
      </c>
      <c r="AD26" s="194">
        <v>0</v>
      </c>
      <c r="AE26" s="194">
        <v>7764152</v>
      </c>
    </row>
    <row r="27" spans="1:31" ht="14.25">
      <c r="A27" s="348" t="s">
        <v>242</v>
      </c>
      <c r="B27" s="351" t="s">
        <v>4</v>
      </c>
      <c r="C27" s="354" t="s">
        <v>465</v>
      </c>
      <c r="D27" s="258"/>
      <c r="E27" s="193" t="s">
        <v>242</v>
      </c>
      <c r="F27" s="362" t="s">
        <v>517</v>
      </c>
      <c r="G27" s="232"/>
      <c r="H27" s="363"/>
      <c r="I27" s="355" t="s">
        <v>518</v>
      </c>
      <c r="J27" s="233"/>
      <c r="L27" s="153">
        <v>375000</v>
      </c>
      <c r="M27" s="364">
        <v>0</v>
      </c>
      <c r="N27" s="233"/>
      <c r="O27" s="153">
        <v>254000</v>
      </c>
      <c r="P27" s="364">
        <v>0</v>
      </c>
      <c r="Q27" s="233"/>
      <c r="R27" s="364">
        <v>0</v>
      </c>
      <c r="S27" s="232"/>
      <c r="T27" s="233"/>
      <c r="U27" s="153">
        <v>134000</v>
      </c>
      <c r="V27" s="153">
        <v>0</v>
      </c>
      <c r="W27" s="153">
        <v>13500</v>
      </c>
      <c r="X27" s="153">
        <v>0</v>
      </c>
      <c r="Y27" s="153">
        <v>204900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981400</v>
      </c>
    </row>
    <row r="28" spans="1:31" ht="14.25">
      <c r="A28" s="349"/>
      <c r="B28" s="352"/>
      <c r="C28" s="236"/>
      <c r="D28" s="345"/>
      <c r="E28" s="193" t="s">
        <v>242</v>
      </c>
      <c r="F28" s="362" t="s">
        <v>519</v>
      </c>
      <c r="G28" s="232"/>
      <c r="H28" s="363"/>
      <c r="I28" s="355" t="s">
        <v>520</v>
      </c>
      <c r="J28" s="233"/>
      <c r="L28" s="153">
        <v>5000</v>
      </c>
      <c r="M28" s="364">
        <v>0</v>
      </c>
      <c r="N28" s="233"/>
      <c r="O28" s="153">
        <v>5000</v>
      </c>
      <c r="P28" s="364">
        <v>0</v>
      </c>
      <c r="Q28" s="233"/>
      <c r="R28" s="364">
        <v>0</v>
      </c>
      <c r="S28" s="232"/>
      <c r="T28" s="233"/>
      <c r="U28" s="153">
        <v>3000</v>
      </c>
      <c r="V28" s="153">
        <v>0</v>
      </c>
      <c r="W28" s="153">
        <v>0</v>
      </c>
      <c r="X28" s="153">
        <v>0</v>
      </c>
      <c r="Y28" s="153">
        <v>5000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18000</v>
      </c>
    </row>
    <row r="29" spans="1:31" ht="14.25">
      <c r="A29" s="349"/>
      <c r="B29" s="352"/>
      <c r="C29" s="236"/>
      <c r="D29" s="345"/>
      <c r="E29" s="193" t="s">
        <v>242</v>
      </c>
      <c r="F29" s="362" t="s">
        <v>466</v>
      </c>
      <c r="G29" s="232"/>
      <c r="H29" s="363"/>
      <c r="I29" s="355" t="s">
        <v>467</v>
      </c>
      <c r="J29" s="233"/>
      <c r="L29" s="153">
        <v>155500</v>
      </c>
      <c r="M29" s="364">
        <v>0</v>
      </c>
      <c r="N29" s="233"/>
      <c r="O29" s="153">
        <v>33000</v>
      </c>
      <c r="P29" s="364">
        <v>0</v>
      </c>
      <c r="Q29" s="233"/>
      <c r="R29" s="364">
        <v>0</v>
      </c>
      <c r="S29" s="232"/>
      <c r="T29" s="233"/>
      <c r="U29" s="153">
        <v>39000</v>
      </c>
      <c r="V29" s="153">
        <v>0</v>
      </c>
      <c r="W29" s="153">
        <v>0</v>
      </c>
      <c r="X29" s="153">
        <v>0</v>
      </c>
      <c r="Y29" s="153">
        <v>102500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330000</v>
      </c>
    </row>
    <row r="30" spans="1:31" ht="14.25">
      <c r="A30" s="349"/>
      <c r="B30" s="352"/>
      <c r="C30" s="236"/>
      <c r="D30" s="345"/>
      <c r="E30" s="193" t="s">
        <v>242</v>
      </c>
      <c r="F30" s="362" t="s">
        <v>521</v>
      </c>
      <c r="G30" s="232"/>
      <c r="H30" s="363"/>
      <c r="I30" s="355" t="s">
        <v>522</v>
      </c>
      <c r="J30" s="233"/>
      <c r="L30" s="153">
        <v>40000</v>
      </c>
      <c r="M30" s="364">
        <v>0</v>
      </c>
      <c r="N30" s="233"/>
      <c r="O30" s="153">
        <v>25000</v>
      </c>
      <c r="P30" s="364">
        <v>0</v>
      </c>
      <c r="Q30" s="233"/>
      <c r="R30" s="364">
        <v>0</v>
      </c>
      <c r="S30" s="232"/>
      <c r="T30" s="233"/>
      <c r="U30" s="153">
        <v>5000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  <c r="AE30" s="153">
        <v>70000</v>
      </c>
    </row>
    <row r="31" spans="1:31" ht="14.25">
      <c r="A31" s="350"/>
      <c r="B31" s="353"/>
      <c r="C31" s="230"/>
      <c r="D31" s="231"/>
      <c r="E31" s="358" t="s">
        <v>440</v>
      </c>
      <c r="F31" s="232"/>
      <c r="G31" s="232"/>
      <c r="H31" s="232"/>
      <c r="I31" s="232"/>
      <c r="J31" s="233"/>
      <c r="L31" s="194">
        <v>575500</v>
      </c>
      <c r="M31" s="365">
        <v>0</v>
      </c>
      <c r="N31" s="233"/>
      <c r="O31" s="194">
        <v>317000</v>
      </c>
      <c r="P31" s="365">
        <v>0</v>
      </c>
      <c r="Q31" s="233"/>
      <c r="R31" s="365">
        <v>0</v>
      </c>
      <c r="S31" s="232"/>
      <c r="T31" s="233"/>
      <c r="U31" s="194">
        <v>181000</v>
      </c>
      <c r="V31" s="194">
        <v>0</v>
      </c>
      <c r="W31" s="194">
        <v>13500</v>
      </c>
      <c r="X31" s="194">
        <v>0</v>
      </c>
      <c r="Y31" s="194">
        <v>312400</v>
      </c>
      <c r="Z31" s="194">
        <v>0</v>
      </c>
      <c r="AA31" s="194">
        <v>0</v>
      </c>
      <c r="AB31" s="194">
        <v>0</v>
      </c>
      <c r="AC31" s="194">
        <v>0</v>
      </c>
      <c r="AD31" s="194">
        <v>0</v>
      </c>
      <c r="AE31" s="194">
        <v>1399400</v>
      </c>
    </row>
    <row r="32" spans="1:31" ht="14.25">
      <c r="A32" s="348" t="s">
        <v>242</v>
      </c>
      <c r="B32" s="351" t="s">
        <v>5</v>
      </c>
      <c r="C32" s="354" t="s">
        <v>468</v>
      </c>
      <c r="D32" s="258"/>
      <c r="E32" s="193" t="s">
        <v>242</v>
      </c>
      <c r="F32" s="362" t="s">
        <v>469</v>
      </c>
      <c r="G32" s="232"/>
      <c r="H32" s="363"/>
      <c r="I32" s="355" t="s">
        <v>470</v>
      </c>
      <c r="J32" s="233"/>
      <c r="L32" s="153">
        <v>169000</v>
      </c>
      <c r="M32" s="364">
        <v>0</v>
      </c>
      <c r="N32" s="233"/>
      <c r="O32" s="153">
        <v>150200</v>
      </c>
      <c r="P32" s="364">
        <v>0</v>
      </c>
      <c r="Q32" s="233"/>
      <c r="R32" s="364">
        <v>0</v>
      </c>
      <c r="S32" s="232"/>
      <c r="T32" s="233"/>
      <c r="U32" s="153">
        <v>50000</v>
      </c>
      <c r="V32" s="153">
        <v>0</v>
      </c>
      <c r="W32" s="153">
        <v>0</v>
      </c>
      <c r="X32" s="153">
        <v>10000</v>
      </c>
      <c r="Y32" s="153">
        <v>50000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  <c r="AE32" s="153">
        <v>429200</v>
      </c>
    </row>
    <row r="33" spans="1:31" ht="14.25">
      <c r="A33" s="349"/>
      <c r="B33" s="352"/>
      <c r="C33" s="236"/>
      <c r="D33" s="345"/>
      <c r="E33" s="193" t="s">
        <v>242</v>
      </c>
      <c r="F33" s="362" t="s">
        <v>523</v>
      </c>
      <c r="G33" s="232"/>
      <c r="H33" s="363"/>
      <c r="I33" s="355" t="s">
        <v>524</v>
      </c>
      <c r="J33" s="233"/>
      <c r="L33" s="153">
        <v>47250</v>
      </c>
      <c r="M33" s="364">
        <v>0</v>
      </c>
      <c r="N33" s="233"/>
      <c r="O33" s="153">
        <v>0</v>
      </c>
      <c r="P33" s="364">
        <v>0</v>
      </c>
      <c r="Q33" s="233"/>
      <c r="R33" s="364">
        <v>0</v>
      </c>
      <c r="S33" s="232"/>
      <c r="T33" s="233"/>
      <c r="U33" s="153">
        <v>2000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49250</v>
      </c>
    </row>
    <row r="34" spans="1:31" ht="14.25">
      <c r="A34" s="349"/>
      <c r="B34" s="352"/>
      <c r="C34" s="236"/>
      <c r="D34" s="345"/>
      <c r="E34" s="193" t="s">
        <v>242</v>
      </c>
      <c r="F34" s="362" t="s">
        <v>471</v>
      </c>
      <c r="G34" s="232"/>
      <c r="H34" s="363"/>
      <c r="I34" s="355" t="s">
        <v>472</v>
      </c>
      <c r="J34" s="233"/>
      <c r="L34" s="153">
        <v>804200</v>
      </c>
      <c r="M34" s="364">
        <v>2000</v>
      </c>
      <c r="N34" s="233"/>
      <c r="O34" s="153">
        <v>30000</v>
      </c>
      <c r="P34" s="364">
        <v>20000</v>
      </c>
      <c r="Q34" s="233"/>
      <c r="R34" s="364">
        <v>100000</v>
      </c>
      <c r="S34" s="232"/>
      <c r="T34" s="233"/>
      <c r="U34" s="153">
        <v>30000</v>
      </c>
      <c r="V34" s="153">
        <v>518400</v>
      </c>
      <c r="W34" s="153">
        <v>0</v>
      </c>
      <c r="X34" s="153">
        <v>135000</v>
      </c>
      <c r="Y34" s="153">
        <v>50000</v>
      </c>
      <c r="Z34" s="153">
        <v>100000</v>
      </c>
      <c r="AA34" s="153">
        <v>100000</v>
      </c>
      <c r="AB34" s="153">
        <v>150000</v>
      </c>
      <c r="AC34" s="153">
        <v>0</v>
      </c>
      <c r="AD34" s="153">
        <v>0</v>
      </c>
      <c r="AE34" s="153">
        <v>2039600</v>
      </c>
    </row>
    <row r="35" spans="1:31" ht="14.25">
      <c r="A35" s="349"/>
      <c r="B35" s="352"/>
      <c r="C35" s="236"/>
      <c r="D35" s="345"/>
      <c r="E35" s="193" t="s">
        <v>242</v>
      </c>
      <c r="F35" s="362" t="s">
        <v>525</v>
      </c>
      <c r="G35" s="232"/>
      <c r="H35" s="363"/>
      <c r="I35" s="355" t="s">
        <v>526</v>
      </c>
      <c r="J35" s="233"/>
      <c r="L35" s="153">
        <v>50000</v>
      </c>
      <c r="M35" s="364">
        <v>0</v>
      </c>
      <c r="N35" s="233"/>
      <c r="O35" s="153">
        <v>30000</v>
      </c>
      <c r="P35" s="364">
        <v>0</v>
      </c>
      <c r="Q35" s="233"/>
      <c r="R35" s="364">
        <v>0</v>
      </c>
      <c r="S35" s="232"/>
      <c r="T35" s="233"/>
      <c r="U35" s="153">
        <v>0</v>
      </c>
      <c r="V35" s="153">
        <v>40000</v>
      </c>
      <c r="W35" s="153">
        <v>0</v>
      </c>
      <c r="X35" s="153">
        <v>10000</v>
      </c>
      <c r="Y35" s="153">
        <v>20000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150000</v>
      </c>
    </row>
    <row r="36" spans="1:31" ht="14.25">
      <c r="A36" s="350"/>
      <c r="B36" s="353"/>
      <c r="C36" s="230"/>
      <c r="D36" s="231"/>
      <c r="E36" s="358" t="s">
        <v>440</v>
      </c>
      <c r="F36" s="232"/>
      <c r="G36" s="232"/>
      <c r="H36" s="232"/>
      <c r="I36" s="232"/>
      <c r="J36" s="233"/>
      <c r="L36" s="194">
        <v>1070450</v>
      </c>
      <c r="M36" s="365">
        <v>2000</v>
      </c>
      <c r="N36" s="233"/>
      <c r="O36" s="194">
        <v>210200</v>
      </c>
      <c r="P36" s="365">
        <v>20000</v>
      </c>
      <c r="Q36" s="233"/>
      <c r="R36" s="365">
        <v>100000</v>
      </c>
      <c r="S36" s="232"/>
      <c r="T36" s="233"/>
      <c r="U36" s="194">
        <v>82000</v>
      </c>
      <c r="V36" s="194">
        <v>558400</v>
      </c>
      <c r="W36" s="194">
        <v>0</v>
      </c>
      <c r="X36" s="194">
        <v>155000</v>
      </c>
      <c r="Y36" s="194">
        <v>120000</v>
      </c>
      <c r="Z36" s="194">
        <v>100000</v>
      </c>
      <c r="AA36" s="194">
        <v>100000</v>
      </c>
      <c r="AB36" s="194">
        <v>150000</v>
      </c>
      <c r="AC36" s="194">
        <v>0</v>
      </c>
      <c r="AD36" s="194">
        <v>0</v>
      </c>
      <c r="AE36" s="194">
        <v>2668050</v>
      </c>
    </row>
    <row r="37" spans="1:31" ht="14.25">
      <c r="A37" s="348" t="s">
        <v>242</v>
      </c>
      <c r="B37" s="351" t="s">
        <v>6</v>
      </c>
      <c r="C37" s="354" t="s">
        <v>473</v>
      </c>
      <c r="D37" s="258"/>
      <c r="E37" s="193" t="s">
        <v>242</v>
      </c>
      <c r="F37" s="362" t="s">
        <v>474</v>
      </c>
      <c r="G37" s="232"/>
      <c r="H37" s="363"/>
      <c r="I37" s="355" t="s">
        <v>475</v>
      </c>
      <c r="J37" s="233"/>
      <c r="L37" s="153">
        <v>0</v>
      </c>
      <c r="M37" s="364">
        <v>0</v>
      </c>
      <c r="N37" s="233"/>
      <c r="O37" s="153">
        <v>119230</v>
      </c>
      <c r="P37" s="364">
        <v>0</v>
      </c>
      <c r="Q37" s="233"/>
      <c r="R37" s="364">
        <v>0</v>
      </c>
      <c r="S37" s="232"/>
      <c r="T37" s="233"/>
      <c r="U37" s="153">
        <v>20000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139230</v>
      </c>
    </row>
    <row r="38" spans="1:31" ht="14.25">
      <c r="A38" s="349"/>
      <c r="B38" s="352"/>
      <c r="C38" s="236"/>
      <c r="D38" s="345"/>
      <c r="E38" s="193" t="s">
        <v>242</v>
      </c>
      <c r="F38" s="362" t="s">
        <v>527</v>
      </c>
      <c r="G38" s="232"/>
      <c r="H38" s="363"/>
      <c r="I38" s="355" t="s">
        <v>528</v>
      </c>
      <c r="J38" s="233"/>
      <c r="L38" s="153">
        <v>0</v>
      </c>
      <c r="M38" s="364">
        <v>0</v>
      </c>
      <c r="N38" s="233"/>
      <c r="O38" s="153">
        <v>0</v>
      </c>
      <c r="P38" s="364">
        <v>0</v>
      </c>
      <c r="Q38" s="233"/>
      <c r="R38" s="364">
        <v>0</v>
      </c>
      <c r="S38" s="232"/>
      <c r="T38" s="233"/>
      <c r="U38" s="153">
        <v>0</v>
      </c>
      <c r="V38" s="153">
        <v>0</v>
      </c>
      <c r="W38" s="153">
        <v>0</v>
      </c>
      <c r="X38" s="153">
        <v>0</v>
      </c>
      <c r="Y38" s="153">
        <v>50000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50000</v>
      </c>
    </row>
    <row r="39" spans="1:31" ht="14.25">
      <c r="A39" s="349"/>
      <c r="B39" s="352"/>
      <c r="C39" s="236"/>
      <c r="D39" s="345"/>
      <c r="E39" s="193" t="s">
        <v>242</v>
      </c>
      <c r="F39" s="362" t="s">
        <v>529</v>
      </c>
      <c r="G39" s="232"/>
      <c r="H39" s="363"/>
      <c r="I39" s="355" t="s">
        <v>530</v>
      </c>
      <c r="J39" s="233"/>
      <c r="L39" s="153">
        <v>0</v>
      </c>
      <c r="M39" s="364">
        <v>0</v>
      </c>
      <c r="N39" s="233"/>
      <c r="O39" s="153">
        <v>29775</v>
      </c>
      <c r="P39" s="364">
        <v>0</v>
      </c>
      <c r="Q39" s="233"/>
      <c r="R39" s="364">
        <v>0</v>
      </c>
      <c r="S39" s="232"/>
      <c r="T39" s="233"/>
      <c r="U39" s="153">
        <v>20000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49775</v>
      </c>
    </row>
    <row r="40" spans="1:31" ht="14.25">
      <c r="A40" s="349"/>
      <c r="B40" s="352"/>
      <c r="C40" s="236"/>
      <c r="D40" s="345"/>
      <c r="E40" s="193" t="s">
        <v>242</v>
      </c>
      <c r="F40" s="362" t="s">
        <v>531</v>
      </c>
      <c r="G40" s="232"/>
      <c r="H40" s="363"/>
      <c r="I40" s="355" t="s">
        <v>532</v>
      </c>
      <c r="J40" s="233"/>
      <c r="L40" s="153">
        <v>0</v>
      </c>
      <c r="M40" s="364">
        <v>0</v>
      </c>
      <c r="N40" s="233"/>
      <c r="O40" s="153">
        <v>0</v>
      </c>
      <c r="P40" s="364">
        <v>0</v>
      </c>
      <c r="Q40" s="233"/>
      <c r="R40" s="364">
        <v>0</v>
      </c>
      <c r="S40" s="232"/>
      <c r="T40" s="233"/>
      <c r="U40" s="153">
        <v>0</v>
      </c>
      <c r="V40" s="153">
        <v>871497.94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871497.94</v>
      </c>
    </row>
    <row r="41" spans="1:31" ht="14.25">
      <c r="A41" s="349"/>
      <c r="B41" s="352"/>
      <c r="C41" s="236"/>
      <c r="D41" s="345"/>
      <c r="E41" s="193" t="s">
        <v>242</v>
      </c>
      <c r="F41" s="362" t="s">
        <v>533</v>
      </c>
      <c r="G41" s="232"/>
      <c r="H41" s="363"/>
      <c r="I41" s="355" t="s">
        <v>534</v>
      </c>
      <c r="J41" s="233"/>
      <c r="L41" s="153">
        <v>0</v>
      </c>
      <c r="M41" s="364">
        <v>0</v>
      </c>
      <c r="N41" s="233"/>
      <c r="O41" s="153">
        <v>0</v>
      </c>
      <c r="P41" s="364">
        <v>0</v>
      </c>
      <c r="Q41" s="233"/>
      <c r="R41" s="364">
        <v>0</v>
      </c>
      <c r="S41" s="232"/>
      <c r="T41" s="233"/>
      <c r="U41" s="153">
        <v>0</v>
      </c>
      <c r="V41" s="153">
        <v>0</v>
      </c>
      <c r="W41" s="153">
        <v>0</v>
      </c>
      <c r="X41" s="153">
        <v>0</v>
      </c>
      <c r="Y41" s="153">
        <v>80000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80000</v>
      </c>
    </row>
    <row r="42" spans="1:31" ht="14.25">
      <c r="A42" s="349"/>
      <c r="B42" s="352"/>
      <c r="C42" s="236"/>
      <c r="D42" s="345"/>
      <c r="E42" s="193" t="s">
        <v>242</v>
      </c>
      <c r="F42" s="362" t="s">
        <v>535</v>
      </c>
      <c r="G42" s="232"/>
      <c r="H42" s="363"/>
      <c r="I42" s="355" t="s">
        <v>536</v>
      </c>
      <c r="J42" s="233"/>
      <c r="L42" s="153">
        <v>150000</v>
      </c>
      <c r="M42" s="364">
        <v>0</v>
      </c>
      <c r="N42" s="233"/>
      <c r="O42" s="153">
        <v>0</v>
      </c>
      <c r="P42" s="364">
        <v>0</v>
      </c>
      <c r="Q42" s="233"/>
      <c r="R42" s="364">
        <v>0</v>
      </c>
      <c r="S42" s="232"/>
      <c r="T42" s="233"/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150000</v>
      </c>
    </row>
    <row r="43" spans="1:31" ht="14.25">
      <c r="A43" s="349"/>
      <c r="B43" s="352"/>
      <c r="C43" s="236"/>
      <c r="D43" s="345"/>
      <c r="E43" s="193" t="s">
        <v>242</v>
      </c>
      <c r="F43" s="362" t="s">
        <v>537</v>
      </c>
      <c r="G43" s="232"/>
      <c r="H43" s="363"/>
      <c r="I43" s="355" t="s">
        <v>538</v>
      </c>
      <c r="J43" s="233"/>
      <c r="L43" s="153">
        <v>177730</v>
      </c>
      <c r="M43" s="364">
        <v>0</v>
      </c>
      <c r="N43" s="233"/>
      <c r="O43" s="153">
        <v>0</v>
      </c>
      <c r="P43" s="364">
        <v>0</v>
      </c>
      <c r="Q43" s="233"/>
      <c r="R43" s="364">
        <v>0</v>
      </c>
      <c r="S43" s="232"/>
      <c r="T43" s="233"/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177730</v>
      </c>
    </row>
    <row r="44" spans="1:31" ht="14.25">
      <c r="A44" s="349"/>
      <c r="B44" s="352"/>
      <c r="C44" s="236"/>
      <c r="D44" s="345"/>
      <c r="E44" s="193" t="s">
        <v>242</v>
      </c>
      <c r="F44" s="362" t="s">
        <v>476</v>
      </c>
      <c r="G44" s="232"/>
      <c r="H44" s="363"/>
      <c r="I44" s="355" t="s">
        <v>477</v>
      </c>
      <c r="J44" s="233"/>
      <c r="L44" s="153">
        <v>5200</v>
      </c>
      <c r="M44" s="364">
        <v>0</v>
      </c>
      <c r="N44" s="233"/>
      <c r="O44" s="153">
        <v>0</v>
      </c>
      <c r="P44" s="364">
        <v>0</v>
      </c>
      <c r="Q44" s="233"/>
      <c r="R44" s="364">
        <v>0</v>
      </c>
      <c r="S44" s="232"/>
      <c r="T44" s="233"/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5200</v>
      </c>
    </row>
    <row r="45" spans="1:31" ht="14.25">
      <c r="A45" s="349"/>
      <c r="B45" s="352"/>
      <c r="C45" s="236"/>
      <c r="D45" s="345"/>
      <c r="E45" s="193" t="s">
        <v>242</v>
      </c>
      <c r="F45" s="362" t="s">
        <v>478</v>
      </c>
      <c r="G45" s="232"/>
      <c r="H45" s="363"/>
      <c r="I45" s="355" t="s">
        <v>479</v>
      </c>
      <c r="J45" s="233"/>
      <c r="L45" s="153">
        <v>70000</v>
      </c>
      <c r="M45" s="364">
        <v>0</v>
      </c>
      <c r="N45" s="233"/>
      <c r="O45" s="153">
        <v>59100</v>
      </c>
      <c r="P45" s="364">
        <v>0</v>
      </c>
      <c r="Q45" s="233"/>
      <c r="R45" s="364">
        <v>0</v>
      </c>
      <c r="S45" s="232"/>
      <c r="T45" s="233"/>
      <c r="U45" s="153">
        <v>30000</v>
      </c>
      <c r="V45" s="153">
        <v>0</v>
      </c>
      <c r="W45" s="153">
        <v>0</v>
      </c>
      <c r="X45" s="153">
        <v>0</v>
      </c>
      <c r="Y45" s="153">
        <v>30000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189100</v>
      </c>
    </row>
    <row r="46" spans="1:31" ht="14.25">
      <c r="A46" s="349"/>
      <c r="B46" s="352"/>
      <c r="C46" s="236"/>
      <c r="D46" s="345"/>
      <c r="E46" s="193" t="s">
        <v>242</v>
      </c>
      <c r="F46" s="362" t="s">
        <v>539</v>
      </c>
      <c r="G46" s="232"/>
      <c r="H46" s="363"/>
      <c r="I46" s="355" t="s">
        <v>540</v>
      </c>
      <c r="J46" s="233"/>
      <c r="L46" s="153">
        <v>0</v>
      </c>
      <c r="M46" s="364">
        <v>0</v>
      </c>
      <c r="N46" s="233"/>
      <c r="O46" s="153">
        <v>0</v>
      </c>
      <c r="P46" s="364">
        <v>0</v>
      </c>
      <c r="Q46" s="233"/>
      <c r="R46" s="364">
        <v>0</v>
      </c>
      <c r="S46" s="232"/>
      <c r="T46" s="233"/>
      <c r="U46" s="153">
        <v>0</v>
      </c>
      <c r="V46" s="153">
        <v>20000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20000</v>
      </c>
    </row>
    <row r="47" spans="1:31" ht="14.25">
      <c r="A47" s="350"/>
      <c r="B47" s="353"/>
      <c r="C47" s="230"/>
      <c r="D47" s="231"/>
      <c r="E47" s="358" t="s">
        <v>440</v>
      </c>
      <c r="F47" s="232"/>
      <c r="G47" s="232"/>
      <c r="H47" s="232"/>
      <c r="I47" s="232"/>
      <c r="J47" s="233"/>
      <c r="L47" s="194">
        <v>402930</v>
      </c>
      <c r="M47" s="365">
        <v>0</v>
      </c>
      <c r="N47" s="233"/>
      <c r="O47" s="194">
        <v>208105</v>
      </c>
      <c r="P47" s="365">
        <v>0</v>
      </c>
      <c r="Q47" s="233"/>
      <c r="R47" s="365">
        <v>0</v>
      </c>
      <c r="S47" s="232"/>
      <c r="T47" s="233"/>
      <c r="U47" s="194">
        <v>70000</v>
      </c>
      <c r="V47" s="194">
        <v>891497.94</v>
      </c>
      <c r="W47" s="194">
        <v>0</v>
      </c>
      <c r="X47" s="194">
        <v>0</v>
      </c>
      <c r="Y47" s="194">
        <v>160000</v>
      </c>
      <c r="Z47" s="194">
        <v>0</v>
      </c>
      <c r="AA47" s="194">
        <v>0</v>
      </c>
      <c r="AB47" s="194">
        <v>0</v>
      </c>
      <c r="AC47" s="194">
        <v>0</v>
      </c>
      <c r="AD47" s="194">
        <v>0</v>
      </c>
      <c r="AE47" s="194">
        <v>1732532.94</v>
      </c>
    </row>
    <row r="48" spans="1:31" ht="14.25">
      <c r="A48" s="348" t="s">
        <v>242</v>
      </c>
      <c r="B48" s="351" t="s">
        <v>7</v>
      </c>
      <c r="C48" s="354" t="s">
        <v>480</v>
      </c>
      <c r="D48" s="258"/>
      <c r="E48" s="193" t="s">
        <v>242</v>
      </c>
      <c r="F48" s="362" t="s">
        <v>481</v>
      </c>
      <c r="G48" s="232"/>
      <c r="H48" s="363"/>
      <c r="I48" s="355" t="s">
        <v>482</v>
      </c>
      <c r="J48" s="233"/>
      <c r="L48" s="153">
        <v>185277.61</v>
      </c>
      <c r="M48" s="364">
        <v>0</v>
      </c>
      <c r="N48" s="233"/>
      <c r="O48" s="153">
        <v>0</v>
      </c>
      <c r="P48" s="364">
        <v>0</v>
      </c>
      <c r="Q48" s="233"/>
      <c r="R48" s="364">
        <v>0</v>
      </c>
      <c r="S48" s="232"/>
      <c r="T48" s="233"/>
      <c r="U48" s="153">
        <v>18363.39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203641</v>
      </c>
    </row>
    <row r="49" spans="1:31" ht="14.25">
      <c r="A49" s="349"/>
      <c r="B49" s="352"/>
      <c r="C49" s="236"/>
      <c r="D49" s="345"/>
      <c r="E49" s="193" t="s">
        <v>242</v>
      </c>
      <c r="F49" s="362" t="s">
        <v>483</v>
      </c>
      <c r="G49" s="232"/>
      <c r="H49" s="363"/>
      <c r="I49" s="355" t="s">
        <v>484</v>
      </c>
      <c r="J49" s="233"/>
      <c r="L49" s="153">
        <v>9314</v>
      </c>
      <c r="M49" s="364">
        <v>0</v>
      </c>
      <c r="N49" s="233"/>
      <c r="O49" s="153">
        <v>0</v>
      </c>
      <c r="P49" s="364">
        <v>0</v>
      </c>
      <c r="Q49" s="233"/>
      <c r="R49" s="364">
        <v>0</v>
      </c>
      <c r="S49" s="232"/>
      <c r="T49" s="233"/>
      <c r="U49" s="153">
        <v>2892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12206</v>
      </c>
    </row>
    <row r="50" spans="1:31" ht="14.25">
      <c r="A50" s="349"/>
      <c r="B50" s="352"/>
      <c r="C50" s="236"/>
      <c r="D50" s="345"/>
      <c r="E50" s="193" t="s">
        <v>242</v>
      </c>
      <c r="F50" s="362" t="s">
        <v>541</v>
      </c>
      <c r="G50" s="232"/>
      <c r="H50" s="363"/>
      <c r="I50" s="355" t="s">
        <v>542</v>
      </c>
      <c r="J50" s="233"/>
      <c r="L50" s="153">
        <v>20000</v>
      </c>
      <c r="M50" s="364">
        <v>0</v>
      </c>
      <c r="N50" s="233"/>
      <c r="O50" s="153">
        <v>0</v>
      </c>
      <c r="P50" s="364">
        <v>0</v>
      </c>
      <c r="Q50" s="233"/>
      <c r="R50" s="364">
        <v>0</v>
      </c>
      <c r="S50" s="232"/>
      <c r="T50" s="233"/>
      <c r="U50" s="153">
        <v>8000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28000</v>
      </c>
    </row>
    <row r="51" spans="1:31" ht="14.25">
      <c r="A51" s="349"/>
      <c r="B51" s="352"/>
      <c r="C51" s="236"/>
      <c r="D51" s="345"/>
      <c r="E51" s="193" t="s">
        <v>242</v>
      </c>
      <c r="F51" s="362" t="s">
        <v>543</v>
      </c>
      <c r="G51" s="232"/>
      <c r="H51" s="363"/>
      <c r="I51" s="355" t="s">
        <v>544</v>
      </c>
      <c r="J51" s="233"/>
      <c r="L51" s="153">
        <v>20000</v>
      </c>
      <c r="M51" s="364">
        <v>0</v>
      </c>
      <c r="N51" s="233"/>
      <c r="O51" s="153">
        <v>0</v>
      </c>
      <c r="P51" s="364">
        <v>0</v>
      </c>
      <c r="Q51" s="233"/>
      <c r="R51" s="364">
        <v>0</v>
      </c>
      <c r="S51" s="232"/>
      <c r="T51" s="233"/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20000</v>
      </c>
    </row>
    <row r="52" spans="1:31" ht="14.25">
      <c r="A52" s="349"/>
      <c r="B52" s="352"/>
      <c r="C52" s="236"/>
      <c r="D52" s="345"/>
      <c r="E52" s="193" t="s">
        <v>242</v>
      </c>
      <c r="F52" s="362" t="s">
        <v>545</v>
      </c>
      <c r="G52" s="232"/>
      <c r="H52" s="363"/>
      <c r="I52" s="355" t="s">
        <v>546</v>
      </c>
      <c r="J52" s="233"/>
      <c r="L52" s="153">
        <v>90000</v>
      </c>
      <c r="M52" s="364">
        <v>0</v>
      </c>
      <c r="N52" s="233"/>
      <c r="O52" s="153">
        <v>0</v>
      </c>
      <c r="P52" s="364">
        <v>0</v>
      </c>
      <c r="Q52" s="233"/>
      <c r="R52" s="364">
        <v>0</v>
      </c>
      <c r="S52" s="232"/>
      <c r="T52" s="233"/>
      <c r="U52" s="153">
        <v>25000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115000</v>
      </c>
    </row>
    <row r="53" spans="1:31" ht="14.25">
      <c r="A53" s="350"/>
      <c r="B53" s="353"/>
      <c r="C53" s="230"/>
      <c r="D53" s="231"/>
      <c r="E53" s="358" t="s">
        <v>440</v>
      </c>
      <c r="F53" s="232"/>
      <c r="G53" s="232"/>
      <c r="H53" s="232"/>
      <c r="I53" s="232"/>
      <c r="J53" s="233"/>
      <c r="L53" s="194">
        <v>324591.61</v>
      </c>
      <c r="M53" s="365">
        <v>0</v>
      </c>
      <c r="N53" s="233"/>
      <c r="O53" s="194">
        <v>0</v>
      </c>
      <c r="P53" s="365">
        <v>0</v>
      </c>
      <c r="Q53" s="233"/>
      <c r="R53" s="365">
        <v>0</v>
      </c>
      <c r="S53" s="232"/>
      <c r="T53" s="233"/>
      <c r="U53" s="194">
        <v>54255.39</v>
      </c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194">
        <v>0</v>
      </c>
      <c r="AE53" s="194">
        <v>378847</v>
      </c>
    </row>
    <row r="54" spans="1:31" ht="14.25">
      <c r="A54" s="348" t="s">
        <v>242</v>
      </c>
      <c r="B54" s="351" t="s">
        <v>40</v>
      </c>
      <c r="C54" s="354" t="s">
        <v>547</v>
      </c>
      <c r="D54" s="258"/>
      <c r="E54" s="193" t="s">
        <v>242</v>
      </c>
      <c r="F54" s="362" t="s">
        <v>548</v>
      </c>
      <c r="G54" s="232"/>
      <c r="H54" s="363"/>
      <c r="I54" s="355" t="s">
        <v>549</v>
      </c>
      <c r="J54" s="233"/>
      <c r="L54" s="153">
        <v>111000</v>
      </c>
      <c r="M54" s="364">
        <v>0</v>
      </c>
      <c r="N54" s="233"/>
      <c r="O54" s="153">
        <v>28000</v>
      </c>
      <c r="P54" s="364">
        <v>0</v>
      </c>
      <c r="Q54" s="233"/>
      <c r="R54" s="364">
        <v>0</v>
      </c>
      <c r="S54" s="232"/>
      <c r="T54" s="233"/>
      <c r="U54" s="153">
        <v>0</v>
      </c>
      <c r="V54" s="153">
        <v>37000</v>
      </c>
      <c r="W54" s="153">
        <v>0</v>
      </c>
      <c r="X54" s="153">
        <v>0</v>
      </c>
      <c r="Y54" s="153">
        <v>27700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203700</v>
      </c>
    </row>
    <row r="55" spans="1:31" ht="14.25">
      <c r="A55" s="349"/>
      <c r="B55" s="352"/>
      <c r="C55" s="236"/>
      <c r="D55" s="345"/>
      <c r="E55" s="193" t="s">
        <v>242</v>
      </c>
      <c r="F55" s="362" t="s">
        <v>550</v>
      </c>
      <c r="G55" s="232"/>
      <c r="H55" s="363"/>
      <c r="I55" s="355" t="s">
        <v>551</v>
      </c>
      <c r="J55" s="233"/>
      <c r="L55" s="153">
        <v>0</v>
      </c>
      <c r="M55" s="364">
        <v>0</v>
      </c>
      <c r="N55" s="233"/>
      <c r="O55" s="153">
        <v>30000</v>
      </c>
      <c r="P55" s="364">
        <v>0</v>
      </c>
      <c r="Q55" s="233"/>
      <c r="R55" s="364">
        <v>0</v>
      </c>
      <c r="S55" s="232"/>
      <c r="T55" s="233"/>
      <c r="U55" s="153">
        <v>0</v>
      </c>
      <c r="V55" s="153">
        <v>2400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32400</v>
      </c>
    </row>
    <row r="56" spans="1:31" ht="14.25">
      <c r="A56" s="349"/>
      <c r="B56" s="352"/>
      <c r="C56" s="236"/>
      <c r="D56" s="345"/>
      <c r="E56" s="193" t="s">
        <v>242</v>
      </c>
      <c r="F56" s="362" t="s">
        <v>269</v>
      </c>
      <c r="G56" s="232"/>
      <c r="H56" s="363"/>
      <c r="I56" s="355" t="s">
        <v>552</v>
      </c>
      <c r="J56" s="233"/>
      <c r="L56" s="153">
        <v>50000</v>
      </c>
      <c r="M56" s="364">
        <v>0</v>
      </c>
      <c r="N56" s="233"/>
      <c r="O56" s="153">
        <v>0</v>
      </c>
      <c r="P56" s="364">
        <v>0</v>
      </c>
      <c r="Q56" s="233"/>
      <c r="R56" s="364">
        <v>0</v>
      </c>
      <c r="S56" s="232"/>
      <c r="T56" s="233"/>
      <c r="U56" s="153">
        <v>79948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129948</v>
      </c>
    </row>
    <row r="57" spans="1:31" ht="14.25">
      <c r="A57" s="350"/>
      <c r="B57" s="353"/>
      <c r="C57" s="230"/>
      <c r="D57" s="231"/>
      <c r="E57" s="358" t="s">
        <v>440</v>
      </c>
      <c r="F57" s="232"/>
      <c r="G57" s="232"/>
      <c r="H57" s="232"/>
      <c r="I57" s="232"/>
      <c r="J57" s="233"/>
      <c r="L57" s="194">
        <v>161000</v>
      </c>
      <c r="M57" s="365">
        <v>0</v>
      </c>
      <c r="N57" s="233"/>
      <c r="O57" s="194">
        <v>58000</v>
      </c>
      <c r="P57" s="365">
        <v>0</v>
      </c>
      <c r="Q57" s="233"/>
      <c r="R57" s="365">
        <v>0</v>
      </c>
      <c r="S57" s="232"/>
      <c r="T57" s="233"/>
      <c r="U57" s="194">
        <v>79948</v>
      </c>
      <c r="V57" s="194">
        <v>39400</v>
      </c>
      <c r="W57" s="194">
        <v>0</v>
      </c>
      <c r="X57" s="194">
        <v>0</v>
      </c>
      <c r="Y57" s="194">
        <v>27700</v>
      </c>
      <c r="Z57" s="194">
        <v>0</v>
      </c>
      <c r="AA57" s="194">
        <v>0</v>
      </c>
      <c r="AB57" s="194">
        <v>0</v>
      </c>
      <c r="AC57" s="194">
        <v>0</v>
      </c>
      <c r="AD57" s="194">
        <v>0</v>
      </c>
      <c r="AE57" s="194">
        <v>366048</v>
      </c>
    </row>
    <row r="58" spans="1:31" ht="14.25">
      <c r="A58" s="348" t="s">
        <v>242</v>
      </c>
      <c r="B58" s="351" t="s">
        <v>22</v>
      </c>
      <c r="C58" s="354" t="s">
        <v>553</v>
      </c>
      <c r="D58" s="258"/>
      <c r="E58" s="193" t="s">
        <v>242</v>
      </c>
      <c r="F58" s="362" t="s">
        <v>554</v>
      </c>
      <c r="G58" s="232"/>
      <c r="H58" s="363"/>
      <c r="I58" s="355" t="s">
        <v>555</v>
      </c>
      <c r="J58" s="233"/>
      <c r="L58" s="153">
        <v>11000</v>
      </c>
      <c r="M58" s="364">
        <v>0</v>
      </c>
      <c r="N58" s="233"/>
      <c r="O58" s="153">
        <v>0</v>
      </c>
      <c r="P58" s="364">
        <v>0</v>
      </c>
      <c r="Q58" s="233"/>
      <c r="R58" s="364">
        <v>0</v>
      </c>
      <c r="S58" s="232"/>
      <c r="T58" s="233"/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11000</v>
      </c>
    </row>
    <row r="59" spans="1:31" ht="14.25">
      <c r="A59" s="349"/>
      <c r="B59" s="352"/>
      <c r="C59" s="236"/>
      <c r="D59" s="345"/>
      <c r="E59" s="193" t="s">
        <v>242</v>
      </c>
      <c r="F59" s="362" t="s">
        <v>556</v>
      </c>
      <c r="G59" s="232"/>
      <c r="H59" s="363"/>
      <c r="I59" s="355" t="s">
        <v>557</v>
      </c>
      <c r="J59" s="233"/>
      <c r="L59" s="153">
        <v>13000</v>
      </c>
      <c r="M59" s="364">
        <v>0</v>
      </c>
      <c r="N59" s="233"/>
      <c r="O59" s="153">
        <v>0</v>
      </c>
      <c r="P59" s="364">
        <v>0</v>
      </c>
      <c r="Q59" s="233"/>
      <c r="R59" s="364">
        <v>0</v>
      </c>
      <c r="S59" s="232"/>
      <c r="T59" s="233"/>
      <c r="U59" s="153">
        <v>1844000</v>
      </c>
      <c r="V59" s="153">
        <v>0</v>
      </c>
      <c r="W59" s="153">
        <v>0</v>
      </c>
      <c r="X59" s="153">
        <v>0</v>
      </c>
      <c r="Y59" s="153">
        <v>200000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153">
        <v>2057000</v>
      </c>
    </row>
    <row r="60" spans="1:31" ht="14.25">
      <c r="A60" s="350"/>
      <c r="B60" s="353"/>
      <c r="C60" s="230"/>
      <c r="D60" s="231"/>
      <c r="E60" s="358" t="s">
        <v>440</v>
      </c>
      <c r="F60" s="232"/>
      <c r="G60" s="232"/>
      <c r="H60" s="232"/>
      <c r="I60" s="232"/>
      <c r="J60" s="233"/>
      <c r="L60" s="194">
        <v>24000</v>
      </c>
      <c r="M60" s="365">
        <v>0</v>
      </c>
      <c r="N60" s="233"/>
      <c r="O60" s="194">
        <v>0</v>
      </c>
      <c r="P60" s="365">
        <v>0</v>
      </c>
      <c r="Q60" s="233"/>
      <c r="R60" s="365">
        <v>0</v>
      </c>
      <c r="S60" s="232"/>
      <c r="T60" s="233"/>
      <c r="U60" s="194">
        <v>1844000</v>
      </c>
      <c r="V60" s="194">
        <v>0</v>
      </c>
      <c r="W60" s="194">
        <v>0</v>
      </c>
      <c r="X60" s="194">
        <v>0</v>
      </c>
      <c r="Y60" s="194">
        <v>200000</v>
      </c>
      <c r="Z60" s="194">
        <v>0</v>
      </c>
      <c r="AA60" s="194">
        <v>0</v>
      </c>
      <c r="AB60" s="194">
        <v>0</v>
      </c>
      <c r="AC60" s="194">
        <v>0</v>
      </c>
      <c r="AD60" s="194">
        <v>0</v>
      </c>
      <c r="AE60" s="194">
        <v>2068000</v>
      </c>
    </row>
    <row r="61" spans="1:31" ht="14.25">
      <c r="A61" s="348" t="s">
        <v>242</v>
      </c>
      <c r="B61" s="351" t="s">
        <v>41</v>
      </c>
      <c r="C61" s="354" t="s">
        <v>558</v>
      </c>
      <c r="D61" s="258"/>
      <c r="E61" s="193" t="s">
        <v>242</v>
      </c>
      <c r="F61" s="362" t="s">
        <v>559</v>
      </c>
      <c r="G61" s="232"/>
      <c r="H61" s="363"/>
      <c r="I61" s="355" t="s">
        <v>560</v>
      </c>
      <c r="J61" s="233"/>
      <c r="L61" s="153">
        <v>0</v>
      </c>
      <c r="M61" s="364">
        <v>0</v>
      </c>
      <c r="N61" s="233"/>
      <c r="O61" s="153">
        <v>0</v>
      </c>
      <c r="P61" s="364">
        <v>0</v>
      </c>
      <c r="Q61" s="233"/>
      <c r="R61" s="364">
        <v>0</v>
      </c>
      <c r="S61" s="232"/>
      <c r="T61" s="233"/>
      <c r="U61" s="153">
        <v>0</v>
      </c>
      <c r="V61" s="153">
        <v>30000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30000</v>
      </c>
    </row>
    <row r="62" spans="1:31" ht="14.25">
      <c r="A62" s="349"/>
      <c r="B62" s="352"/>
      <c r="C62" s="236"/>
      <c r="D62" s="345"/>
      <c r="E62" s="193" t="s">
        <v>242</v>
      </c>
      <c r="F62" s="362" t="s">
        <v>561</v>
      </c>
      <c r="G62" s="232"/>
      <c r="H62" s="363"/>
      <c r="I62" s="355" t="s">
        <v>562</v>
      </c>
      <c r="J62" s="233"/>
      <c r="L62" s="153">
        <v>0</v>
      </c>
      <c r="M62" s="364">
        <v>0</v>
      </c>
      <c r="N62" s="233"/>
      <c r="O62" s="153">
        <v>0</v>
      </c>
      <c r="P62" s="364">
        <v>0</v>
      </c>
      <c r="Q62" s="233"/>
      <c r="R62" s="364">
        <v>0</v>
      </c>
      <c r="S62" s="232"/>
      <c r="T62" s="233"/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704000</v>
      </c>
      <c r="AD62" s="153">
        <v>0</v>
      </c>
      <c r="AE62" s="153">
        <v>704000</v>
      </c>
    </row>
    <row r="63" spans="1:31" ht="14.25">
      <c r="A63" s="349"/>
      <c r="B63" s="352"/>
      <c r="C63" s="236"/>
      <c r="D63" s="345"/>
      <c r="E63" s="193" t="s">
        <v>242</v>
      </c>
      <c r="F63" s="362" t="s">
        <v>563</v>
      </c>
      <c r="G63" s="232"/>
      <c r="H63" s="363"/>
      <c r="I63" s="355" t="s">
        <v>564</v>
      </c>
      <c r="J63" s="233"/>
      <c r="L63" s="153">
        <v>0</v>
      </c>
      <c r="M63" s="364">
        <v>0</v>
      </c>
      <c r="N63" s="233"/>
      <c r="O63" s="153">
        <v>0</v>
      </c>
      <c r="P63" s="364">
        <v>0</v>
      </c>
      <c r="Q63" s="233"/>
      <c r="R63" s="364">
        <v>0</v>
      </c>
      <c r="S63" s="232"/>
      <c r="T63" s="233"/>
      <c r="U63" s="153">
        <v>0</v>
      </c>
      <c r="V63" s="153">
        <v>0</v>
      </c>
      <c r="W63" s="153">
        <v>0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53">
        <v>2507000</v>
      </c>
      <c r="AD63" s="153">
        <v>0</v>
      </c>
      <c r="AE63" s="153">
        <v>2507000</v>
      </c>
    </row>
    <row r="64" spans="1:31" ht="14.25">
      <c r="A64" s="350"/>
      <c r="B64" s="353"/>
      <c r="C64" s="230"/>
      <c r="D64" s="231"/>
      <c r="E64" s="358" t="s">
        <v>440</v>
      </c>
      <c r="F64" s="232"/>
      <c r="G64" s="232"/>
      <c r="H64" s="232"/>
      <c r="I64" s="232"/>
      <c r="J64" s="233"/>
      <c r="L64" s="194">
        <v>0</v>
      </c>
      <c r="M64" s="365">
        <v>0</v>
      </c>
      <c r="N64" s="233"/>
      <c r="O64" s="194">
        <v>0</v>
      </c>
      <c r="P64" s="365">
        <v>0</v>
      </c>
      <c r="Q64" s="233"/>
      <c r="R64" s="365">
        <v>0</v>
      </c>
      <c r="S64" s="232"/>
      <c r="T64" s="233"/>
      <c r="U64" s="194">
        <v>0</v>
      </c>
      <c r="V64" s="194">
        <v>30000</v>
      </c>
      <c r="W64" s="194">
        <v>0</v>
      </c>
      <c r="X64" s="194">
        <v>0</v>
      </c>
      <c r="Y64" s="194">
        <v>0</v>
      </c>
      <c r="Z64" s="194">
        <v>0</v>
      </c>
      <c r="AA64" s="194">
        <v>0</v>
      </c>
      <c r="AB64" s="194">
        <v>0</v>
      </c>
      <c r="AC64" s="194">
        <v>3211000</v>
      </c>
      <c r="AD64" s="194">
        <v>0</v>
      </c>
      <c r="AE64" s="194">
        <v>3241000</v>
      </c>
    </row>
    <row r="65" spans="1:31" ht="14.25">
      <c r="A65" s="348" t="s">
        <v>242</v>
      </c>
      <c r="B65" s="351" t="s">
        <v>21</v>
      </c>
      <c r="C65" s="354" t="s">
        <v>430</v>
      </c>
      <c r="D65" s="258"/>
      <c r="E65" s="193" t="s">
        <v>242</v>
      </c>
      <c r="F65" s="362" t="s">
        <v>431</v>
      </c>
      <c r="G65" s="232"/>
      <c r="H65" s="363"/>
      <c r="I65" s="355" t="s">
        <v>432</v>
      </c>
      <c r="J65" s="233"/>
      <c r="L65" s="153">
        <v>0</v>
      </c>
      <c r="M65" s="364">
        <v>0</v>
      </c>
      <c r="N65" s="233"/>
      <c r="O65" s="153">
        <v>0</v>
      </c>
      <c r="P65" s="364">
        <v>0</v>
      </c>
      <c r="Q65" s="233"/>
      <c r="R65" s="364">
        <v>0</v>
      </c>
      <c r="S65" s="232"/>
      <c r="T65" s="233"/>
      <c r="U65" s="153">
        <v>0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0</v>
      </c>
      <c r="AD65" s="153">
        <v>78579</v>
      </c>
      <c r="AE65" s="153">
        <v>78579</v>
      </c>
    </row>
    <row r="66" spans="1:31" ht="14.25">
      <c r="A66" s="349"/>
      <c r="B66" s="352"/>
      <c r="C66" s="236"/>
      <c r="D66" s="345"/>
      <c r="E66" s="193" t="s">
        <v>242</v>
      </c>
      <c r="F66" s="362" t="s">
        <v>434</v>
      </c>
      <c r="G66" s="232"/>
      <c r="H66" s="363"/>
      <c r="I66" s="355" t="s">
        <v>435</v>
      </c>
      <c r="J66" s="233"/>
      <c r="L66" s="153">
        <v>0</v>
      </c>
      <c r="M66" s="364">
        <v>0</v>
      </c>
      <c r="N66" s="233"/>
      <c r="O66" s="153">
        <v>0</v>
      </c>
      <c r="P66" s="364">
        <v>0</v>
      </c>
      <c r="Q66" s="233"/>
      <c r="R66" s="364">
        <v>0</v>
      </c>
      <c r="S66" s="232"/>
      <c r="T66" s="233"/>
      <c r="U66" s="153">
        <v>0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3">
        <v>7329100</v>
      </c>
      <c r="AE66" s="153">
        <v>7329100</v>
      </c>
    </row>
    <row r="67" spans="1:31" ht="14.25">
      <c r="A67" s="349"/>
      <c r="B67" s="352"/>
      <c r="C67" s="236"/>
      <c r="D67" s="345"/>
      <c r="E67" s="193" t="s">
        <v>242</v>
      </c>
      <c r="F67" s="362" t="s">
        <v>436</v>
      </c>
      <c r="G67" s="232"/>
      <c r="H67" s="363"/>
      <c r="I67" s="355" t="s">
        <v>437</v>
      </c>
      <c r="J67" s="233"/>
      <c r="L67" s="153">
        <v>0</v>
      </c>
      <c r="M67" s="364">
        <v>0</v>
      </c>
      <c r="N67" s="233"/>
      <c r="O67" s="153">
        <v>0</v>
      </c>
      <c r="P67" s="364">
        <v>0</v>
      </c>
      <c r="Q67" s="233"/>
      <c r="R67" s="364">
        <v>0</v>
      </c>
      <c r="S67" s="232"/>
      <c r="T67" s="233"/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2004800</v>
      </c>
      <c r="AE67" s="153">
        <v>2004800</v>
      </c>
    </row>
    <row r="68" spans="1:31" ht="14.25">
      <c r="A68" s="349"/>
      <c r="B68" s="352"/>
      <c r="C68" s="236"/>
      <c r="D68" s="345"/>
      <c r="E68" s="193" t="s">
        <v>242</v>
      </c>
      <c r="F68" s="362" t="s">
        <v>438</v>
      </c>
      <c r="G68" s="232"/>
      <c r="H68" s="363"/>
      <c r="I68" s="355" t="s">
        <v>439</v>
      </c>
      <c r="J68" s="233"/>
      <c r="L68" s="153">
        <v>0</v>
      </c>
      <c r="M68" s="364">
        <v>0</v>
      </c>
      <c r="N68" s="233"/>
      <c r="O68" s="153">
        <v>0</v>
      </c>
      <c r="P68" s="364">
        <v>0</v>
      </c>
      <c r="Q68" s="233"/>
      <c r="R68" s="364">
        <v>0</v>
      </c>
      <c r="S68" s="232"/>
      <c r="T68" s="233"/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16500</v>
      </c>
      <c r="AE68" s="153">
        <v>16500</v>
      </c>
    </row>
    <row r="69" spans="1:31" ht="14.25">
      <c r="A69" s="349"/>
      <c r="B69" s="352"/>
      <c r="C69" s="236"/>
      <c r="D69" s="345"/>
      <c r="E69" s="193" t="s">
        <v>242</v>
      </c>
      <c r="F69" s="362" t="s">
        <v>565</v>
      </c>
      <c r="G69" s="232"/>
      <c r="H69" s="363"/>
      <c r="I69" s="355" t="s">
        <v>566</v>
      </c>
      <c r="J69" s="233"/>
      <c r="L69" s="153">
        <v>0</v>
      </c>
      <c r="M69" s="364">
        <v>0</v>
      </c>
      <c r="N69" s="233"/>
      <c r="O69" s="153">
        <v>0</v>
      </c>
      <c r="P69" s="364">
        <v>0</v>
      </c>
      <c r="Q69" s="233"/>
      <c r="R69" s="364">
        <v>0</v>
      </c>
      <c r="S69" s="232"/>
      <c r="T69" s="233"/>
      <c r="U69" s="153">
        <v>0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197910</v>
      </c>
      <c r="AE69" s="153">
        <v>197910</v>
      </c>
    </row>
    <row r="70" spans="1:31" ht="14.25">
      <c r="A70" s="349"/>
      <c r="B70" s="352"/>
      <c r="C70" s="236"/>
      <c r="D70" s="345"/>
      <c r="E70" s="193" t="s">
        <v>242</v>
      </c>
      <c r="F70" s="362" t="s">
        <v>567</v>
      </c>
      <c r="G70" s="232"/>
      <c r="H70" s="363"/>
      <c r="I70" s="355" t="s">
        <v>568</v>
      </c>
      <c r="J70" s="233"/>
      <c r="L70" s="153">
        <v>0</v>
      </c>
      <c r="M70" s="364">
        <v>0</v>
      </c>
      <c r="N70" s="233"/>
      <c r="O70" s="153">
        <v>0</v>
      </c>
      <c r="P70" s="364">
        <v>0</v>
      </c>
      <c r="Q70" s="233"/>
      <c r="R70" s="364">
        <v>0</v>
      </c>
      <c r="S70" s="232"/>
      <c r="T70" s="233"/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3">
        <v>120000</v>
      </c>
      <c r="AE70" s="153">
        <v>120000</v>
      </c>
    </row>
    <row r="71" spans="1:31" ht="14.25">
      <c r="A71" s="349"/>
      <c r="B71" s="352"/>
      <c r="C71" s="236"/>
      <c r="D71" s="345"/>
      <c r="E71" s="193" t="s">
        <v>242</v>
      </c>
      <c r="F71" s="362" t="s">
        <v>569</v>
      </c>
      <c r="G71" s="232"/>
      <c r="H71" s="363"/>
      <c r="I71" s="355" t="s">
        <v>570</v>
      </c>
      <c r="J71" s="233"/>
      <c r="L71" s="153">
        <v>0</v>
      </c>
      <c r="M71" s="364">
        <v>0</v>
      </c>
      <c r="N71" s="233"/>
      <c r="O71" s="153">
        <v>0</v>
      </c>
      <c r="P71" s="364">
        <v>0</v>
      </c>
      <c r="Q71" s="233"/>
      <c r="R71" s="364">
        <v>0</v>
      </c>
      <c r="S71" s="232"/>
      <c r="T71" s="233"/>
      <c r="U71" s="153">
        <v>0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174850</v>
      </c>
      <c r="AE71" s="153">
        <v>174850</v>
      </c>
    </row>
    <row r="72" spans="1:31" ht="14.25">
      <c r="A72" s="350"/>
      <c r="B72" s="353"/>
      <c r="C72" s="230"/>
      <c r="D72" s="231"/>
      <c r="E72" s="358" t="s">
        <v>440</v>
      </c>
      <c r="F72" s="232"/>
      <c r="G72" s="232"/>
      <c r="H72" s="232"/>
      <c r="I72" s="232"/>
      <c r="J72" s="233"/>
      <c r="L72" s="194">
        <v>0</v>
      </c>
      <c r="M72" s="365">
        <v>0</v>
      </c>
      <c r="N72" s="233"/>
      <c r="O72" s="194">
        <v>0</v>
      </c>
      <c r="P72" s="365">
        <v>0</v>
      </c>
      <c r="Q72" s="233"/>
      <c r="R72" s="365">
        <v>0</v>
      </c>
      <c r="S72" s="232"/>
      <c r="T72" s="233"/>
      <c r="U72" s="194">
        <v>0</v>
      </c>
      <c r="V72" s="194">
        <v>0</v>
      </c>
      <c r="W72" s="194">
        <v>0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4">
        <v>9921739</v>
      </c>
      <c r="AE72" s="194">
        <v>9921739</v>
      </c>
    </row>
    <row r="73" spans="1:31" ht="14.25">
      <c r="A73" s="360" t="s">
        <v>485</v>
      </c>
      <c r="B73" s="232"/>
      <c r="C73" s="232"/>
      <c r="D73" s="232"/>
      <c r="E73" s="232"/>
      <c r="F73" s="232"/>
      <c r="G73" s="232"/>
      <c r="H73" s="232"/>
      <c r="I73" s="232"/>
      <c r="J73" s="233"/>
      <c r="L73" s="195">
        <v>8065645.61</v>
      </c>
      <c r="M73" s="361">
        <v>2000</v>
      </c>
      <c r="N73" s="233"/>
      <c r="O73" s="195">
        <v>2719613</v>
      </c>
      <c r="P73" s="361">
        <v>20000</v>
      </c>
      <c r="Q73" s="233"/>
      <c r="R73" s="361">
        <v>100000</v>
      </c>
      <c r="S73" s="232"/>
      <c r="T73" s="233"/>
      <c r="U73" s="195">
        <v>3759443.39</v>
      </c>
      <c r="V73" s="195">
        <v>1519297.94</v>
      </c>
      <c r="W73" s="195">
        <v>365500</v>
      </c>
      <c r="X73" s="195">
        <v>155000</v>
      </c>
      <c r="Y73" s="195">
        <v>1865790</v>
      </c>
      <c r="Z73" s="195">
        <v>100000</v>
      </c>
      <c r="AA73" s="195">
        <v>100000</v>
      </c>
      <c r="AB73" s="195">
        <v>150000</v>
      </c>
      <c r="AC73" s="195">
        <v>3211000</v>
      </c>
      <c r="AD73" s="195">
        <v>9921739</v>
      </c>
      <c r="AE73" s="195">
        <v>32055028.94</v>
      </c>
    </row>
    <row r="74" ht="409.5" customHeight="1" hidden="1"/>
  </sheetData>
  <sheetProtection/>
  <mergeCells count="361">
    <mergeCell ref="AD6:AD7"/>
    <mergeCell ref="A1:S1"/>
    <mergeCell ref="A2:S2"/>
    <mergeCell ref="A3:S3"/>
    <mergeCell ref="L6:O7"/>
    <mergeCell ref="P6:T7"/>
    <mergeCell ref="U6:V7"/>
    <mergeCell ref="L8:O8"/>
    <mergeCell ref="P8:T8"/>
    <mergeCell ref="U8:V8"/>
    <mergeCell ref="W8:X8"/>
    <mergeCell ref="AA8:AB8"/>
    <mergeCell ref="L9:L10"/>
    <mergeCell ref="M9:N10"/>
    <mergeCell ref="O9:O10"/>
    <mergeCell ref="P9:Q10"/>
    <mergeCell ref="U9:U10"/>
    <mergeCell ref="W9:W10"/>
    <mergeCell ref="X9:X10"/>
    <mergeCell ref="Y9:Y10"/>
    <mergeCell ref="AE6:AE11"/>
    <mergeCell ref="W6:X7"/>
    <mergeCell ref="Y6:Y7"/>
    <mergeCell ref="Z6:Z7"/>
    <mergeCell ref="AA6:AB7"/>
    <mergeCell ref="Z9:Z10"/>
    <mergeCell ref="AC6:AC7"/>
    <mergeCell ref="AA9:AA10"/>
    <mergeCell ref="AB9:AB10"/>
    <mergeCell ref="AC9:AC10"/>
    <mergeCell ref="AD9:AD10"/>
    <mergeCell ref="A10:C11"/>
    <mergeCell ref="M11:N11"/>
    <mergeCell ref="P11:Q11"/>
    <mergeCell ref="R11:T11"/>
    <mergeCell ref="R9:T10"/>
    <mergeCell ref="V9:V10"/>
    <mergeCell ref="A13:A19"/>
    <mergeCell ref="B13:B19"/>
    <mergeCell ref="C13:D19"/>
    <mergeCell ref="F13:H13"/>
    <mergeCell ref="I13:J13"/>
    <mergeCell ref="M13:N13"/>
    <mergeCell ref="F15:H15"/>
    <mergeCell ref="I15:J15"/>
    <mergeCell ref="M15:N15"/>
    <mergeCell ref="F17:H17"/>
    <mergeCell ref="P13:Q13"/>
    <mergeCell ref="R13:T13"/>
    <mergeCell ref="F14:H14"/>
    <mergeCell ref="I14:J14"/>
    <mergeCell ref="M14:N14"/>
    <mergeCell ref="P14:Q14"/>
    <mergeCell ref="R14:T14"/>
    <mergeCell ref="P15:Q15"/>
    <mergeCell ref="R15:T15"/>
    <mergeCell ref="F16:H16"/>
    <mergeCell ref="I16:J16"/>
    <mergeCell ref="M16:N16"/>
    <mergeCell ref="P16:Q16"/>
    <mergeCell ref="R16:T16"/>
    <mergeCell ref="I17:J17"/>
    <mergeCell ref="M17:N17"/>
    <mergeCell ref="P17:Q17"/>
    <mergeCell ref="R17:T17"/>
    <mergeCell ref="F18:H18"/>
    <mergeCell ref="I18:J18"/>
    <mergeCell ref="M18:N18"/>
    <mergeCell ref="P18:Q18"/>
    <mergeCell ref="R18:T18"/>
    <mergeCell ref="E19:J19"/>
    <mergeCell ref="M19:N19"/>
    <mergeCell ref="P19:Q19"/>
    <mergeCell ref="R19:T19"/>
    <mergeCell ref="A20:A26"/>
    <mergeCell ref="B20:B26"/>
    <mergeCell ref="C20:D26"/>
    <mergeCell ref="F20:H20"/>
    <mergeCell ref="I20:J20"/>
    <mergeCell ref="M20:N20"/>
    <mergeCell ref="P20:Q20"/>
    <mergeCell ref="R20:T20"/>
    <mergeCell ref="F21:H21"/>
    <mergeCell ref="I21:J21"/>
    <mergeCell ref="M21:N21"/>
    <mergeCell ref="P21:Q21"/>
    <mergeCell ref="R21:T21"/>
    <mergeCell ref="F22:H22"/>
    <mergeCell ref="I22:J22"/>
    <mergeCell ref="M22:N22"/>
    <mergeCell ref="P22:Q22"/>
    <mergeCell ref="R22:T22"/>
    <mergeCell ref="F23:H23"/>
    <mergeCell ref="I23:J23"/>
    <mergeCell ref="M23:N23"/>
    <mergeCell ref="P23:Q23"/>
    <mergeCell ref="R23:T23"/>
    <mergeCell ref="F24:H24"/>
    <mergeCell ref="I24:J24"/>
    <mergeCell ref="M24:N24"/>
    <mergeCell ref="P24:Q24"/>
    <mergeCell ref="R24:T24"/>
    <mergeCell ref="F25:H25"/>
    <mergeCell ref="I25:J25"/>
    <mergeCell ref="M25:N25"/>
    <mergeCell ref="P25:Q25"/>
    <mergeCell ref="R25:T25"/>
    <mergeCell ref="E26:J26"/>
    <mergeCell ref="M26:N26"/>
    <mergeCell ref="P26:Q26"/>
    <mergeCell ref="R26:T26"/>
    <mergeCell ref="A27:A31"/>
    <mergeCell ref="B27:B31"/>
    <mergeCell ref="C27:D31"/>
    <mergeCell ref="F27:H27"/>
    <mergeCell ref="I27:J27"/>
    <mergeCell ref="M27:N27"/>
    <mergeCell ref="P27:Q27"/>
    <mergeCell ref="R27:T27"/>
    <mergeCell ref="F28:H28"/>
    <mergeCell ref="I28:J28"/>
    <mergeCell ref="M28:N28"/>
    <mergeCell ref="P28:Q28"/>
    <mergeCell ref="R28:T28"/>
    <mergeCell ref="F29:H29"/>
    <mergeCell ref="I29:J29"/>
    <mergeCell ref="M29:N29"/>
    <mergeCell ref="P29:Q29"/>
    <mergeCell ref="R29:T29"/>
    <mergeCell ref="F30:H30"/>
    <mergeCell ref="I30:J30"/>
    <mergeCell ref="M30:N30"/>
    <mergeCell ref="P30:Q30"/>
    <mergeCell ref="R30:T30"/>
    <mergeCell ref="E31:J31"/>
    <mergeCell ref="M31:N31"/>
    <mergeCell ref="P31:Q31"/>
    <mergeCell ref="R31:T31"/>
    <mergeCell ref="A32:A36"/>
    <mergeCell ref="B32:B36"/>
    <mergeCell ref="C32:D36"/>
    <mergeCell ref="F32:H32"/>
    <mergeCell ref="I32:J32"/>
    <mergeCell ref="M32:N32"/>
    <mergeCell ref="P32:Q32"/>
    <mergeCell ref="R32:T32"/>
    <mergeCell ref="F33:H33"/>
    <mergeCell ref="I33:J33"/>
    <mergeCell ref="M33:N33"/>
    <mergeCell ref="P33:Q33"/>
    <mergeCell ref="R33:T33"/>
    <mergeCell ref="F34:H34"/>
    <mergeCell ref="I34:J34"/>
    <mergeCell ref="M34:N34"/>
    <mergeCell ref="P34:Q34"/>
    <mergeCell ref="R34:T34"/>
    <mergeCell ref="F35:H35"/>
    <mergeCell ref="I35:J35"/>
    <mergeCell ref="M35:N35"/>
    <mergeCell ref="P35:Q35"/>
    <mergeCell ref="R35:T35"/>
    <mergeCell ref="E36:J36"/>
    <mergeCell ref="M36:N36"/>
    <mergeCell ref="P36:Q36"/>
    <mergeCell ref="R36:T36"/>
    <mergeCell ref="A37:A47"/>
    <mergeCell ref="B37:B47"/>
    <mergeCell ref="C37:D47"/>
    <mergeCell ref="F37:H37"/>
    <mergeCell ref="I37:J37"/>
    <mergeCell ref="M37:N37"/>
    <mergeCell ref="P37:Q37"/>
    <mergeCell ref="R37:T37"/>
    <mergeCell ref="F38:H38"/>
    <mergeCell ref="I38:J38"/>
    <mergeCell ref="M38:N38"/>
    <mergeCell ref="P38:Q38"/>
    <mergeCell ref="R38:T38"/>
    <mergeCell ref="F39:H39"/>
    <mergeCell ref="I39:J39"/>
    <mergeCell ref="M39:N39"/>
    <mergeCell ref="P39:Q39"/>
    <mergeCell ref="R39:T39"/>
    <mergeCell ref="F40:H40"/>
    <mergeCell ref="I40:J40"/>
    <mergeCell ref="M40:N40"/>
    <mergeCell ref="P40:Q40"/>
    <mergeCell ref="R40:T40"/>
    <mergeCell ref="F41:H41"/>
    <mergeCell ref="I41:J41"/>
    <mergeCell ref="M41:N41"/>
    <mergeCell ref="P41:Q41"/>
    <mergeCell ref="R41:T41"/>
    <mergeCell ref="F42:H42"/>
    <mergeCell ref="I42:J42"/>
    <mergeCell ref="M42:N42"/>
    <mergeCell ref="P42:Q42"/>
    <mergeCell ref="R42:T42"/>
    <mergeCell ref="F43:H43"/>
    <mergeCell ref="I43:J43"/>
    <mergeCell ref="M43:N43"/>
    <mergeCell ref="P43:Q43"/>
    <mergeCell ref="R43:T43"/>
    <mergeCell ref="F44:H44"/>
    <mergeCell ref="I44:J44"/>
    <mergeCell ref="M44:N44"/>
    <mergeCell ref="P44:Q44"/>
    <mergeCell ref="R44:T44"/>
    <mergeCell ref="F45:H45"/>
    <mergeCell ref="I45:J45"/>
    <mergeCell ref="M45:N45"/>
    <mergeCell ref="P45:Q45"/>
    <mergeCell ref="R45:T45"/>
    <mergeCell ref="F46:H46"/>
    <mergeCell ref="I46:J46"/>
    <mergeCell ref="M46:N46"/>
    <mergeCell ref="P46:Q46"/>
    <mergeCell ref="R46:T46"/>
    <mergeCell ref="E47:J47"/>
    <mergeCell ref="M47:N47"/>
    <mergeCell ref="P47:Q47"/>
    <mergeCell ref="R47:T47"/>
    <mergeCell ref="A48:A53"/>
    <mergeCell ref="B48:B53"/>
    <mergeCell ref="C48:D53"/>
    <mergeCell ref="F48:H48"/>
    <mergeCell ref="I48:J48"/>
    <mergeCell ref="M48:N48"/>
    <mergeCell ref="P48:Q48"/>
    <mergeCell ref="R48:T48"/>
    <mergeCell ref="F49:H49"/>
    <mergeCell ref="I49:J49"/>
    <mergeCell ref="M49:N49"/>
    <mergeCell ref="P49:Q49"/>
    <mergeCell ref="R49:T49"/>
    <mergeCell ref="F50:H50"/>
    <mergeCell ref="I50:J50"/>
    <mergeCell ref="M50:N50"/>
    <mergeCell ref="P50:Q50"/>
    <mergeCell ref="R50:T50"/>
    <mergeCell ref="F51:H51"/>
    <mergeCell ref="I51:J51"/>
    <mergeCell ref="M51:N51"/>
    <mergeCell ref="P51:Q51"/>
    <mergeCell ref="R51:T51"/>
    <mergeCell ref="F52:H52"/>
    <mergeCell ref="I52:J52"/>
    <mergeCell ref="M52:N52"/>
    <mergeCell ref="P52:Q52"/>
    <mergeCell ref="R52:T52"/>
    <mergeCell ref="E53:J53"/>
    <mergeCell ref="M53:N53"/>
    <mergeCell ref="P53:Q53"/>
    <mergeCell ref="R53:T53"/>
    <mergeCell ref="A54:A57"/>
    <mergeCell ref="B54:B57"/>
    <mergeCell ref="C54:D57"/>
    <mergeCell ref="F54:H54"/>
    <mergeCell ref="I54:J54"/>
    <mergeCell ref="M54:N54"/>
    <mergeCell ref="F56:H56"/>
    <mergeCell ref="I56:J56"/>
    <mergeCell ref="M56:N56"/>
    <mergeCell ref="P54:Q54"/>
    <mergeCell ref="R54:T54"/>
    <mergeCell ref="F55:H55"/>
    <mergeCell ref="I55:J55"/>
    <mergeCell ref="M55:N55"/>
    <mergeCell ref="P55:Q55"/>
    <mergeCell ref="R55:T55"/>
    <mergeCell ref="P56:Q56"/>
    <mergeCell ref="R56:T56"/>
    <mergeCell ref="E57:J57"/>
    <mergeCell ref="M57:N57"/>
    <mergeCell ref="P57:Q57"/>
    <mergeCell ref="R57:T57"/>
    <mergeCell ref="A58:A60"/>
    <mergeCell ref="B58:B60"/>
    <mergeCell ref="C58:D60"/>
    <mergeCell ref="F58:H58"/>
    <mergeCell ref="I58:J58"/>
    <mergeCell ref="M58:N58"/>
    <mergeCell ref="E60:J60"/>
    <mergeCell ref="M60:N60"/>
    <mergeCell ref="P58:Q58"/>
    <mergeCell ref="R58:T58"/>
    <mergeCell ref="F59:H59"/>
    <mergeCell ref="I59:J59"/>
    <mergeCell ref="M59:N59"/>
    <mergeCell ref="P59:Q59"/>
    <mergeCell ref="R59:T59"/>
    <mergeCell ref="P60:Q60"/>
    <mergeCell ref="R60:T60"/>
    <mergeCell ref="A61:A64"/>
    <mergeCell ref="B61:B64"/>
    <mergeCell ref="C61:D64"/>
    <mergeCell ref="F61:H61"/>
    <mergeCell ref="I61:J61"/>
    <mergeCell ref="M61:N61"/>
    <mergeCell ref="P61:Q61"/>
    <mergeCell ref="R61:T61"/>
    <mergeCell ref="F62:H62"/>
    <mergeCell ref="I62:J62"/>
    <mergeCell ref="M62:N62"/>
    <mergeCell ref="P62:Q62"/>
    <mergeCell ref="R62:T62"/>
    <mergeCell ref="F63:H63"/>
    <mergeCell ref="I63:J63"/>
    <mergeCell ref="M63:N63"/>
    <mergeCell ref="P63:Q63"/>
    <mergeCell ref="R63:T63"/>
    <mergeCell ref="E64:J64"/>
    <mergeCell ref="M64:N64"/>
    <mergeCell ref="P64:Q64"/>
    <mergeCell ref="R64:T64"/>
    <mergeCell ref="A65:A72"/>
    <mergeCell ref="B65:B72"/>
    <mergeCell ref="C65:D72"/>
    <mergeCell ref="F65:H65"/>
    <mergeCell ref="I65:J65"/>
    <mergeCell ref="M65:N65"/>
    <mergeCell ref="M68:N68"/>
    <mergeCell ref="P68:Q68"/>
    <mergeCell ref="R68:T68"/>
    <mergeCell ref="P65:Q65"/>
    <mergeCell ref="R65:T65"/>
    <mergeCell ref="F66:H66"/>
    <mergeCell ref="I66:J66"/>
    <mergeCell ref="M66:N66"/>
    <mergeCell ref="P66:Q66"/>
    <mergeCell ref="R66:T66"/>
    <mergeCell ref="M70:N70"/>
    <mergeCell ref="P70:Q70"/>
    <mergeCell ref="R70:T70"/>
    <mergeCell ref="F67:H67"/>
    <mergeCell ref="I67:J67"/>
    <mergeCell ref="M67:N67"/>
    <mergeCell ref="P67:Q67"/>
    <mergeCell ref="R67:T67"/>
    <mergeCell ref="F68:H68"/>
    <mergeCell ref="I68:J68"/>
    <mergeCell ref="M72:N72"/>
    <mergeCell ref="P72:Q72"/>
    <mergeCell ref="R72:T72"/>
    <mergeCell ref="F69:H69"/>
    <mergeCell ref="I69:J69"/>
    <mergeCell ref="M69:N69"/>
    <mergeCell ref="P69:Q69"/>
    <mergeCell ref="R69:T69"/>
    <mergeCell ref="F70:H70"/>
    <mergeCell ref="I70:J70"/>
    <mergeCell ref="A73:J73"/>
    <mergeCell ref="M73:N73"/>
    <mergeCell ref="P73:Q73"/>
    <mergeCell ref="R73:T73"/>
    <mergeCell ref="F71:H71"/>
    <mergeCell ref="I71:J71"/>
    <mergeCell ref="M71:N71"/>
    <mergeCell ref="P71:Q71"/>
    <mergeCell ref="R71:T71"/>
    <mergeCell ref="E72:J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.57421875" style="147" customWidth="1"/>
    <col min="2" max="2" width="18.57421875" style="147" customWidth="1"/>
    <col min="3" max="3" width="3.00390625" style="147" customWidth="1"/>
    <col min="4" max="4" width="7.8515625" style="147" customWidth="1"/>
    <col min="5" max="5" width="10.140625" style="147" customWidth="1"/>
    <col min="6" max="6" width="12.8515625" style="147" customWidth="1"/>
    <col min="7" max="7" width="1.1484375" style="147" customWidth="1"/>
    <col min="8" max="8" width="14.00390625" style="147" customWidth="1"/>
    <col min="9" max="9" width="0.2890625" style="147" customWidth="1"/>
    <col min="10" max="10" width="12.7109375" style="147" customWidth="1"/>
    <col min="11" max="11" width="3.57421875" style="147" customWidth="1"/>
    <col min="12" max="12" width="16.28125" style="147" customWidth="1"/>
    <col min="13" max="13" width="0" style="147" hidden="1" customWidth="1"/>
    <col min="14" max="14" width="21.140625" style="147" customWidth="1"/>
    <col min="15" max="15" width="25.140625" style="147" customWidth="1"/>
    <col min="16" max="16" width="15.7109375" style="147" customWidth="1"/>
    <col min="17" max="17" width="0.13671875" style="147" customWidth="1"/>
    <col min="18" max="16384" width="9.140625" style="147" customWidth="1"/>
  </cols>
  <sheetData>
    <row r="1" spans="1:17" ht="16.5" customHeight="1">
      <c r="A1" s="383" t="s">
        <v>572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17" ht="16.5" customHeight="1">
      <c r="A2" s="385" t="s">
        <v>573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</row>
    <row r="3" spans="1:17" ht="18" customHeight="1">
      <c r="A3" s="385" t="s">
        <v>574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17" ht="18" customHeight="1">
      <c r="A4" s="385" t="s">
        <v>575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ht="8.25" customHeight="1"/>
    <row r="6" spans="2:12" ht="14.25">
      <c r="B6" s="205"/>
      <c r="C6" s="206"/>
      <c r="D6" s="206"/>
      <c r="E6" s="206"/>
      <c r="F6" s="206"/>
      <c r="G6" s="206"/>
      <c r="H6" s="386" t="s">
        <v>576</v>
      </c>
      <c r="I6" s="207"/>
      <c r="J6" s="387" t="s">
        <v>413</v>
      </c>
      <c r="K6" s="372"/>
      <c r="L6" s="387" t="s">
        <v>14</v>
      </c>
    </row>
    <row r="7" spans="2:12" ht="14.25">
      <c r="B7" s="391" t="s">
        <v>577</v>
      </c>
      <c r="C7" s="339"/>
      <c r="D7" s="196"/>
      <c r="E7" s="196"/>
      <c r="F7" s="196"/>
      <c r="G7" s="196"/>
      <c r="H7" s="339"/>
      <c r="I7" s="208"/>
      <c r="J7" s="388"/>
      <c r="K7" s="375"/>
      <c r="L7" s="389"/>
    </row>
    <row r="8" spans="2:12" ht="14.25">
      <c r="B8" s="392"/>
      <c r="C8" s="339"/>
      <c r="D8" s="196"/>
      <c r="E8" s="196"/>
      <c r="F8" s="196"/>
      <c r="G8" s="196"/>
      <c r="H8" s="339"/>
      <c r="I8" s="208"/>
      <c r="J8" s="387" t="s">
        <v>424</v>
      </c>
      <c r="K8" s="372"/>
      <c r="L8" s="389"/>
    </row>
    <row r="9" spans="2:12" ht="14.25">
      <c r="B9" s="392"/>
      <c r="C9" s="339"/>
      <c r="D9" s="196"/>
      <c r="E9" s="196"/>
      <c r="F9" s="196"/>
      <c r="G9" s="196"/>
      <c r="H9" s="196"/>
      <c r="I9" s="208"/>
      <c r="J9" s="392"/>
      <c r="K9" s="373"/>
      <c r="L9" s="389"/>
    </row>
    <row r="10" spans="2:12" ht="14.25">
      <c r="B10" s="209"/>
      <c r="C10" s="210"/>
      <c r="D10" s="210"/>
      <c r="E10" s="210"/>
      <c r="F10" s="210"/>
      <c r="G10" s="210"/>
      <c r="H10" s="210"/>
      <c r="I10" s="211"/>
      <c r="J10" s="388"/>
      <c r="K10" s="375"/>
      <c r="L10" s="390"/>
    </row>
    <row r="11" spans="2:12" ht="14.25">
      <c r="B11" s="368" t="s">
        <v>6</v>
      </c>
      <c r="C11" s="371" t="s">
        <v>473</v>
      </c>
      <c r="D11" s="372"/>
      <c r="E11" s="376" t="s">
        <v>476</v>
      </c>
      <c r="F11" s="377"/>
      <c r="G11" s="378" t="s">
        <v>477</v>
      </c>
      <c r="H11" s="379"/>
      <c r="I11" s="377"/>
      <c r="J11" s="380" t="s">
        <v>291</v>
      </c>
      <c r="K11" s="377"/>
      <c r="L11" s="212" t="s">
        <v>291</v>
      </c>
    </row>
    <row r="12" spans="2:12" ht="14.25">
      <c r="B12" s="369"/>
      <c r="C12" s="236"/>
      <c r="D12" s="373"/>
      <c r="E12" s="376" t="s">
        <v>537</v>
      </c>
      <c r="F12" s="377"/>
      <c r="G12" s="378" t="s">
        <v>538</v>
      </c>
      <c r="H12" s="379"/>
      <c r="I12" s="377"/>
      <c r="J12" s="380" t="s">
        <v>578</v>
      </c>
      <c r="K12" s="377"/>
      <c r="L12" s="212" t="s">
        <v>578</v>
      </c>
    </row>
    <row r="13" spans="2:12" ht="14.25">
      <c r="B13" s="370"/>
      <c r="C13" s="374"/>
      <c r="D13" s="375"/>
      <c r="E13" s="381" t="s">
        <v>579</v>
      </c>
      <c r="F13" s="379"/>
      <c r="G13" s="379"/>
      <c r="H13" s="379"/>
      <c r="I13" s="377"/>
      <c r="J13" s="382" t="s">
        <v>282</v>
      </c>
      <c r="K13" s="377"/>
      <c r="L13" s="212" t="s">
        <v>282</v>
      </c>
    </row>
  </sheetData>
  <sheetProtection/>
  <mergeCells count="19">
    <mergeCell ref="A1:Q1"/>
    <mergeCell ref="A2:Q2"/>
    <mergeCell ref="A3:Q3"/>
    <mergeCell ref="A4:Q4"/>
    <mergeCell ref="H6:H8"/>
    <mergeCell ref="J6:K7"/>
    <mergeCell ref="L6:L10"/>
    <mergeCell ref="B7:C9"/>
    <mergeCell ref="J8:K10"/>
    <mergeCell ref="B11:B13"/>
    <mergeCell ref="C11:D13"/>
    <mergeCell ref="E11:F11"/>
    <mergeCell ref="G11:I11"/>
    <mergeCell ref="J11:K11"/>
    <mergeCell ref="E12:F12"/>
    <mergeCell ref="G12:I12"/>
    <mergeCell ref="J12:K12"/>
    <mergeCell ref="E13:I13"/>
    <mergeCell ref="J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8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15.421875" style="147" customWidth="1"/>
    <col min="2" max="3" width="7.7109375" style="147" customWidth="1"/>
    <col min="4" max="4" width="9.28125" style="147" customWidth="1"/>
    <col min="5" max="5" width="13.7109375" style="147" customWidth="1"/>
    <col min="6" max="6" width="0.85546875" style="147" customWidth="1"/>
    <col min="7" max="7" width="0.13671875" style="147" customWidth="1"/>
    <col min="8" max="8" width="0.5625" style="147" customWidth="1"/>
    <col min="9" max="10" width="19.7109375" style="147" customWidth="1"/>
    <col min="11" max="11" width="14.421875" style="147" customWidth="1"/>
    <col min="12" max="12" width="9.28125" style="147" customWidth="1"/>
    <col min="13" max="13" width="17.57421875" style="147" customWidth="1"/>
    <col min="14" max="14" width="13.57421875" style="147" customWidth="1"/>
    <col min="15" max="15" width="3.57421875" style="147" customWidth="1"/>
    <col min="16" max="16" width="9.57421875" style="147" customWidth="1"/>
    <col min="17" max="17" width="0.2890625" style="147" customWidth="1"/>
    <col min="18" max="18" width="6.7109375" style="147" customWidth="1"/>
    <col min="19" max="19" width="16.8515625" style="147" customWidth="1"/>
    <col min="20" max="20" width="17.7109375" style="147" customWidth="1"/>
    <col min="21" max="28" width="19.7109375" style="147" customWidth="1"/>
    <col min="29" max="16384" width="9.140625" style="147" customWidth="1"/>
  </cols>
  <sheetData>
    <row r="1" spans="1:17" ht="18" customHeight="1">
      <c r="A1" s="329" t="s">
        <v>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8" customHeight="1">
      <c r="A2" s="329" t="s">
        <v>580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17.25" customHeight="1">
      <c r="A3" s="330" t="s">
        <v>581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ht="409.5" customHeight="1" hidden="1"/>
    <row r="5" ht="9.75" customHeight="1" hidden="1"/>
    <row r="6" spans="1:28" ht="17.25" customHeight="1">
      <c r="A6" s="173"/>
      <c r="B6" s="174"/>
      <c r="C6" s="174"/>
      <c r="D6" s="174"/>
      <c r="E6" s="174"/>
      <c r="F6" s="174"/>
      <c r="G6" s="174"/>
      <c r="H6" s="175"/>
      <c r="I6" s="331" t="s">
        <v>407</v>
      </c>
      <c r="J6" s="393"/>
      <c r="K6" s="393"/>
      <c r="L6" s="394"/>
      <c r="M6" s="331" t="s">
        <v>489</v>
      </c>
      <c r="N6" s="393"/>
      <c r="O6" s="394"/>
      <c r="P6" s="331" t="s">
        <v>408</v>
      </c>
      <c r="Q6" s="393"/>
      <c r="R6" s="393"/>
      <c r="S6" s="394"/>
      <c r="T6" s="331" t="s">
        <v>409</v>
      </c>
      <c r="U6" s="394"/>
      <c r="V6" s="201" t="s">
        <v>410</v>
      </c>
      <c r="W6" s="201" t="s">
        <v>490</v>
      </c>
      <c r="X6" s="331" t="s">
        <v>491</v>
      </c>
      <c r="Y6" s="394"/>
      <c r="Z6" s="201" t="s">
        <v>492</v>
      </c>
      <c r="AA6" s="201" t="s">
        <v>411</v>
      </c>
      <c r="AB6" s="239" t="s">
        <v>582</v>
      </c>
    </row>
    <row r="7" spans="1:28" ht="0.75" customHeight="1" hidden="1">
      <c r="A7" s="202"/>
      <c r="B7" s="200"/>
      <c r="C7" s="200"/>
      <c r="D7" s="200"/>
      <c r="E7" s="200"/>
      <c r="F7" s="200"/>
      <c r="G7" s="200"/>
      <c r="H7" s="178"/>
      <c r="I7" s="340" t="s">
        <v>413</v>
      </c>
      <c r="J7" s="395"/>
      <c r="K7" s="395"/>
      <c r="L7" s="396"/>
      <c r="M7" s="340" t="s">
        <v>493</v>
      </c>
      <c r="N7" s="395"/>
      <c r="O7" s="396"/>
      <c r="P7" s="340" t="s">
        <v>414</v>
      </c>
      <c r="Q7" s="395"/>
      <c r="R7" s="395"/>
      <c r="S7" s="396"/>
      <c r="T7" s="340" t="s">
        <v>415</v>
      </c>
      <c r="U7" s="396"/>
      <c r="V7" s="340" t="s">
        <v>416</v>
      </c>
      <c r="W7" s="340" t="s">
        <v>494</v>
      </c>
      <c r="X7" s="340" t="s">
        <v>495</v>
      </c>
      <c r="Y7" s="396"/>
      <c r="Z7" s="340" t="s">
        <v>496</v>
      </c>
      <c r="AA7" s="340" t="s">
        <v>417</v>
      </c>
      <c r="AB7" s="336"/>
    </row>
    <row r="8" spans="1:28" ht="15" customHeight="1">
      <c r="A8" s="202"/>
      <c r="B8" s="200"/>
      <c r="C8" s="200"/>
      <c r="D8" s="200"/>
      <c r="E8" s="338" t="s">
        <v>412</v>
      </c>
      <c r="F8" s="339"/>
      <c r="G8" s="339"/>
      <c r="H8" s="178"/>
      <c r="I8" s="366"/>
      <c r="J8" s="230"/>
      <c r="K8" s="230"/>
      <c r="L8" s="231"/>
      <c r="M8" s="366"/>
      <c r="N8" s="230"/>
      <c r="O8" s="231"/>
      <c r="P8" s="366"/>
      <c r="Q8" s="230"/>
      <c r="R8" s="230"/>
      <c r="S8" s="231"/>
      <c r="T8" s="366"/>
      <c r="U8" s="231"/>
      <c r="V8" s="337"/>
      <c r="W8" s="337"/>
      <c r="X8" s="366"/>
      <c r="Y8" s="231"/>
      <c r="Z8" s="337"/>
      <c r="AA8" s="337"/>
      <c r="AB8" s="336"/>
    </row>
    <row r="9" spans="1:28" ht="20.25" customHeight="1">
      <c r="A9" s="202"/>
      <c r="B9" s="200"/>
      <c r="C9" s="200"/>
      <c r="D9" s="200"/>
      <c r="E9" s="339"/>
      <c r="F9" s="339"/>
      <c r="G9" s="339"/>
      <c r="H9" s="178"/>
      <c r="I9" s="331" t="s">
        <v>418</v>
      </c>
      <c r="J9" s="331" t="s">
        <v>497</v>
      </c>
      <c r="K9" s="331" t="s">
        <v>419</v>
      </c>
      <c r="L9" s="258"/>
      <c r="M9" s="331" t="s">
        <v>498</v>
      </c>
      <c r="N9" s="331" t="s">
        <v>499</v>
      </c>
      <c r="O9" s="258"/>
      <c r="P9" s="331" t="s">
        <v>420</v>
      </c>
      <c r="Q9" s="257"/>
      <c r="R9" s="258"/>
      <c r="S9" s="331" t="s">
        <v>500</v>
      </c>
      <c r="T9" s="331" t="s">
        <v>421</v>
      </c>
      <c r="U9" s="331" t="s">
        <v>501</v>
      </c>
      <c r="V9" s="331" t="s">
        <v>422</v>
      </c>
      <c r="W9" s="331" t="s">
        <v>502</v>
      </c>
      <c r="X9" s="331" t="s">
        <v>503</v>
      </c>
      <c r="Y9" s="331" t="s">
        <v>504</v>
      </c>
      <c r="Z9" s="331" t="s">
        <v>505</v>
      </c>
      <c r="AA9" s="331" t="s">
        <v>21</v>
      </c>
      <c r="AB9" s="336"/>
    </row>
    <row r="10" spans="1:28" ht="13.5" customHeight="1">
      <c r="A10" s="202"/>
      <c r="B10" s="200"/>
      <c r="C10" s="200"/>
      <c r="D10" s="200"/>
      <c r="E10" s="200"/>
      <c r="F10" s="200"/>
      <c r="G10" s="200"/>
      <c r="H10" s="178"/>
      <c r="I10" s="335"/>
      <c r="J10" s="335"/>
      <c r="K10" s="332"/>
      <c r="L10" s="334"/>
      <c r="M10" s="335"/>
      <c r="N10" s="332"/>
      <c r="O10" s="334"/>
      <c r="P10" s="332"/>
      <c r="Q10" s="333"/>
      <c r="R10" s="334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</row>
    <row r="11" spans="1:28" ht="9.75" customHeight="1">
      <c r="A11" s="202"/>
      <c r="B11" s="200"/>
      <c r="C11" s="200"/>
      <c r="D11" s="200"/>
      <c r="E11" s="200"/>
      <c r="F11" s="200"/>
      <c r="G11" s="200"/>
      <c r="H11" s="178"/>
      <c r="I11" s="340" t="s">
        <v>424</v>
      </c>
      <c r="J11" s="340" t="s">
        <v>506</v>
      </c>
      <c r="K11" s="340" t="s">
        <v>425</v>
      </c>
      <c r="L11" s="396"/>
      <c r="M11" s="340" t="s">
        <v>507</v>
      </c>
      <c r="N11" s="340" t="s">
        <v>508</v>
      </c>
      <c r="O11" s="396"/>
      <c r="P11" s="340" t="s">
        <v>426</v>
      </c>
      <c r="Q11" s="395"/>
      <c r="R11" s="396"/>
      <c r="S11" s="340" t="s">
        <v>509</v>
      </c>
      <c r="T11" s="340" t="s">
        <v>427</v>
      </c>
      <c r="U11" s="340" t="s">
        <v>510</v>
      </c>
      <c r="V11" s="340" t="s">
        <v>428</v>
      </c>
      <c r="W11" s="340" t="s">
        <v>511</v>
      </c>
      <c r="X11" s="340" t="s">
        <v>512</v>
      </c>
      <c r="Y11" s="340" t="s">
        <v>513</v>
      </c>
      <c r="Z11" s="340" t="s">
        <v>514</v>
      </c>
      <c r="AA11" s="340" t="s">
        <v>429</v>
      </c>
      <c r="AB11" s="336"/>
    </row>
    <row r="12" spans="1:28" ht="11.25" customHeight="1">
      <c r="A12" s="397" t="s">
        <v>423</v>
      </c>
      <c r="B12" s="339"/>
      <c r="C12" s="200"/>
      <c r="D12" s="200"/>
      <c r="E12" s="200"/>
      <c r="F12" s="200"/>
      <c r="G12" s="200"/>
      <c r="H12" s="178"/>
      <c r="I12" s="336"/>
      <c r="J12" s="336"/>
      <c r="K12" s="344"/>
      <c r="L12" s="345"/>
      <c r="M12" s="336"/>
      <c r="N12" s="344"/>
      <c r="O12" s="345"/>
      <c r="P12" s="344"/>
      <c r="Q12" s="236"/>
      <c r="R12" s="345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3.75" customHeight="1">
      <c r="A13" s="203"/>
      <c r="B13" s="204"/>
      <c r="C13" s="204"/>
      <c r="D13" s="204"/>
      <c r="E13" s="204"/>
      <c r="F13" s="204"/>
      <c r="G13" s="204"/>
      <c r="H13" s="184"/>
      <c r="I13" s="337"/>
      <c r="J13" s="337"/>
      <c r="K13" s="366"/>
      <c r="L13" s="231"/>
      <c r="M13" s="337"/>
      <c r="N13" s="366"/>
      <c r="O13" s="231"/>
      <c r="P13" s="366"/>
      <c r="Q13" s="230"/>
      <c r="R13" s="231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</row>
    <row r="14" spans="1:28" ht="14.25">
      <c r="A14" s="356" t="s">
        <v>21</v>
      </c>
      <c r="B14" s="356" t="s">
        <v>433</v>
      </c>
      <c r="C14" s="258"/>
      <c r="D14" s="356" t="s">
        <v>431</v>
      </c>
      <c r="E14" s="232"/>
      <c r="F14" s="232"/>
      <c r="G14" s="232"/>
      <c r="H14" s="233"/>
      <c r="I14" s="213">
        <v>0</v>
      </c>
      <c r="J14" s="213">
        <v>0</v>
      </c>
      <c r="K14" s="400">
        <v>0</v>
      </c>
      <c r="L14" s="233"/>
      <c r="M14" s="213">
        <v>0</v>
      </c>
      <c r="N14" s="400">
        <v>0</v>
      </c>
      <c r="O14" s="233"/>
      <c r="P14" s="400">
        <v>0</v>
      </c>
      <c r="Q14" s="232"/>
      <c r="R14" s="233"/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3">
        <v>0</v>
      </c>
      <c r="AA14" s="213">
        <v>78579</v>
      </c>
      <c r="AB14" s="213">
        <v>78579</v>
      </c>
    </row>
    <row r="15" spans="1:28" ht="14.25">
      <c r="A15" s="398"/>
      <c r="B15" s="352"/>
      <c r="C15" s="345"/>
      <c r="D15" s="356" t="s">
        <v>434</v>
      </c>
      <c r="E15" s="232"/>
      <c r="F15" s="232"/>
      <c r="G15" s="232"/>
      <c r="H15" s="233"/>
      <c r="I15" s="213">
        <v>0</v>
      </c>
      <c r="J15" s="213">
        <v>0</v>
      </c>
      <c r="K15" s="400">
        <v>0</v>
      </c>
      <c r="L15" s="233"/>
      <c r="M15" s="213">
        <v>0</v>
      </c>
      <c r="N15" s="400">
        <v>0</v>
      </c>
      <c r="O15" s="233"/>
      <c r="P15" s="400">
        <v>0</v>
      </c>
      <c r="Q15" s="232"/>
      <c r="R15" s="233"/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0</v>
      </c>
      <c r="Y15" s="213">
        <v>0</v>
      </c>
      <c r="Z15" s="213">
        <v>0</v>
      </c>
      <c r="AA15" s="213">
        <v>7329100</v>
      </c>
      <c r="AB15" s="213">
        <v>7329100</v>
      </c>
    </row>
    <row r="16" spans="1:28" ht="14.25">
      <c r="A16" s="398"/>
      <c r="B16" s="352"/>
      <c r="C16" s="345"/>
      <c r="D16" s="356" t="s">
        <v>436</v>
      </c>
      <c r="E16" s="232"/>
      <c r="F16" s="232"/>
      <c r="G16" s="232"/>
      <c r="H16" s="233"/>
      <c r="I16" s="213">
        <v>0</v>
      </c>
      <c r="J16" s="213">
        <v>0</v>
      </c>
      <c r="K16" s="400">
        <v>0</v>
      </c>
      <c r="L16" s="233"/>
      <c r="M16" s="213">
        <v>0</v>
      </c>
      <c r="N16" s="400">
        <v>0</v>
      </c>
      <c r="O16" s="233"/>
      <c r="P16" s="400">
        <v>0</v>
      </c>
      <c r="Q16" s="232"/>
      <c r="R16" s="233"/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13">
        <v>0</v>
      </c>
      <c r="Y16" s="213">
        <v>0</v>
      </c>
      <c r="Z16" s="213">
        <v>0</v>
      </c>
      <c r="AA16" s="213">
        <v>2004800</v>
      </c>
      <c r="AB16" s="213">
        <v>2004800</v>
      </c>
    </row>
    <row r="17" spans="1:28" ht="14.25">
      <c r="A17" s="398"/>
      <c r="B17" s="352"/>
      <c r="C17" s="345"/>
      <c r="D17" s="356" t="s">
        <v>438</v>
      </c>
      <c r="E17" s="232"/>
      <c r="F17" s="232"/>
      <c r="G17" s="232"/>
      <c r="H17" s="233"/>
      <c r="I17" s="213">
        <v>0</v>
      </c>
      <c r="J17" s="213">
        <v>0</v>
      </c>
      <c r="K17" s="400">
        <v>0</v>
      </c>
      <c r="L17" s="233"/>
      <c r="M17" s="213">
        <v>0</v>
      </c>
      <c r="N17" s="400">
        <v>0</v>
      </c>
      <c r="O17" s="233"/>
      <c r="P17" s="400">
        <v>0</v>
      </c>
      <c r="Q17" s="232"/>
      <c r="R17" s="233"/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213">
        <v>0</v>
      </c>
      <c r="AA17" s="213">
        <v>16500</v>
      </c>
      <c r="AB17" s="213">
        <v>16500</v>
      </c>
    </row>
    <row r="18" spans="1:28" ht="14.25">
      <c r="A18" s="398"/>
      <c r="B18" s="352"/>
      <c r="C18" s="345"/>
      <c r="D18" s="356" t="s">
        <v>565</v>
      </c>
      <c r="E18" s="232"/>
      <c r="F18" s="232"/>
      <c r="G18" s="232"/>
      <c r="H18" s="233"/>
      <c r="I18" s="213">
        <v>0</v>
      </c>
      <c r="J18" s="213">
        <v>0</v>
      </c>
      <c r="K18" s="400">
        <v>0</v>
      </c>
      <c r="L18" s="233"/>
      <c r="M18" s="213">
        <v>0</v>
      </c>
      <c r="N18" s="400">
        <v>0</v>
      </c>
      <c r="O18" s="233"/>
      <c r="P18" s="400">
        <v>0</v>
      </c>
      <c r="Q18" s="232"/>
      <c r="R18" s="233"/>
      <c r="S18" s="213">
        <v>0</v>
      </c>
      <c r="T18" s="213">
        <v>0</v>
      </c>
      <c r="U18" s="213">
        <v>0</v>
      </c>
      <c r="V18" s="213">
        <v>0</v>
      </c>
      <c r="W18" s="213">
        <v>0</v>
      </c>
      <c r="X18" s="213">
        <v>0</v>
      </c>
      <c r="Y18" s="213">
        <v>0</v>
      </c>
      <c r="Z18" s="213">
        <v>0</v>
      </c>
      <c r="AA18" s="213">
        <v>197910</v>
      </c>
      <c r="AB18" s="213">
        <v>197910</v>
      </c>
    </row>
    <row r="19" spans="1:28" ht="14.25">
      <c r="A19" s="398"/>
      <c r="B19" s="352"/>
      <c r="C19" s="345"/>
      <c r="D19" s="356" t="s">
        <v>567</v>
      </c>
      <c r="E19" s="232"/>
      <c r="F19" s="232"/>
      <c r="G19" s="232"/>
      <c r="H19" s="233"/>
      <c r="I19" s="213">
        <v>0</v>
      </c>
      <c r="J19" s="213">
        <v>0</v>
      </c>
      <c r="K19" s="400">
        <v>0</v>
      </c>
      <c r="L19" s="233"/>
      <c r="M19" s="213">
        <v>0</v>
      </c>
      <c r="N19" s="400">
        <v>0</v>
      </c>
      <c r="O19" s="233"/>
      <c r="P19" s="400">
        <v>0</v>
      </c>
      <c r="Q19" s="232"/>
      <c r="R19" s="233"/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120000</v>
      </c>
      <c r="AB19" s="213">
        <v>120000</v>
      </c>
    </row>
    <row r="20" spans="1:28" ht="14.25">
      <c r="A20" s="398"/>
      <c r="B20" s="352"/>
      <c r="C20" s="345"/>
      <c r="D20" s="356" t="s">
        <v>569</v>
      </c>
      <c r="E20" s="232"/>
      <c r="F20" s="232"/>
      <c r="G20" s="232"/>
      <c r="H20" s="233"/>
      <c r="I20" s="213">
        <v>0</v>
      </c>
      <c r="J20" s="213">
        <v>0</v>
      </c>
      <c r="K20" s="400">
        <v>0</v>
      </c>
      <c r="L20" s="233"/>
      <c r="M20" s="213">
        <v>0</v>
      </c>
      <c r="N20" s="400">
        <v>0</v>
      </c>
      <c r="O20" s="233"/>
      <c r="P20" s="400">
        <v>0</v>
      </c>
      <c r="Q20" s="232"/>
      <c r="R20" s="233"/>
      <c r="S20" s="213">
        <v>0</v>
      </c>
      <c r="T20" s="213">
        <v>0</v>
      </c>
      <c r="U20" s="213">
        <v>0</v>
      </c>
      <c r="V20" s="213">
        <v>0</v>
      </c>
      <c r="W20" s="213">
        <v>0</v>
      </c>
      <c r="X20" s="213">
        <v>0</v>
      </c>
      <c r="Y20" s="213">
        <v>0</v>
      </c>
      <c r="Z20" s="213">
        <v>0</v>
      </c>
      <c r="AA20" s="213">
        <v>174850</v>
      </c>
      <c r="AB20" s="213">
        <v>174850</v>
      </c>
    </row>
    <row r="21" spans="1:28" ht="14.25">
      <c r="A21" s="398"/>
      <c r="B21" s="353"/>
      <c r="C21" s="231"/>
      <c r="D21" s="401" t="s">
        <v>583</v>
      </c>
      <c r="E21" s="232"/>
      <c r="F21" s="232"/>
      <c r="G21" s="232"/>
      <c r="H21" s="233"/>
      <c r="I21" s="214">
        <v>0</v>
      </c>
      <c r="J21" s="214">
        <v>0</v>
      </c>
      <c r="K21" s="402">
        <v>0</v>
      </c>
      <c r="L21" s="233"/>
      <c r="M21" s="214">
        <v>0</v>
      </c>
      <c r="N21" s="402">
        <v>0</v>
      </c>
      <c r="O21" s="233"/>
      <c r="P21" s="402">
        <v>0</v>
      </c>
      <c r="Q21" s="232"/>
      <c r="R21" s="233"/>
      <c r="S21" s="214">
        <v>0</v>
      </c>
      <c r="T21" s="214">
        <v>0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v>9921739</v>
      </c>
      <c r="AB21" s="214">
        <v>9921739</v>
      </c>
    </row>
    <row r="22" spans="1:28" ht="14.25">
      <c r="A22" s="399"/>
      <c r="B22" s="403" t="s">
        <v>584</v>
      </c>
      <c r="C22" s="232"/>
      <c r="D22" s="232"/>
      <c r="E22" s="232"/>
      <c r="F22" s="232"/>
      <c r="G22" s="232"/>
      <c r="H22" s="233"/>
      <c r="I22" s="215">
        <v>0</v>
      </c>
      <c r="J22" s="215">
        <v>0</v>
      </c>
      <c r="K22" s="404">
        <v>0</v>
      </c>
      <c r="L22" s="233"/>
      <c r="M22" s="215">
        <v>0</v>
      </c>
      <c r="N22" s="404">
        <v>0</v>
      </c>
      <c r="O22" s="233"/>
      <c r="P22" s="404">
        <v>0</v>
      </c>
      <c r="Q22" s="232"/>
      <c r="R22" s="233"/>
      <c r="S22" s="215">
        <v>0</v>
      </c>
      <c r="T22" s="215">
        <v>0</v>
      </c>
      <c r="U22" s="215">
        <v>0</v>
      </c>
      <c r="V22" s="215">
        <v>0</v>
      </c>
      <c r="W22" s="215">
        <v>0</v>
      </c>
      <c r="X22" s="215">
        <v>0</v>
      </c>
      <c r="Y22" s="215">
        <v>0</v>
      </c>
      <c r="Z22" s="215">
        <v>0</v>
      </c>
      <c r="AA22" s="215">
        <v>9921739</v>
      </c>
      <c r="AB22" s="215">
        <v>9921739</v>
      </c>
    </row>
    <row r="23" spans="1:28" ht="14.25">
      <c r="A23" s="356" t="s">
        <v>325</v>
      </c>
      <c r="B23" s="356" t="s">
        <v>433</v>
      </c>
      <c r="C23" s="258"/>
      <c r="D23" s="356" t="s">
        <v>442</v>
      </c>
      <c r="E23" s="232"/>
      <c r="F23" s="232"/>
      <c r="G23" s="232"/>
      <c r="H23" s="233"/>
      <c r="I23" s="213">
        <v>471240</v>
      </c>
      <c r="J23" s="213">
        <v>0</v>
      </c>
      <c r="K23" s="400">
        <v>0</v>
      </c>
      <c r="L23" s="233"/>
      <c r="M23" s="213">
        <v>0</v>
      </c>
      <c r="N23" s="400">
        <v>0</v>
      </c>
      <c r="O23" s="233"/>
      <c r="P23" s="400">
        <v>0</v>
      </c>
      <c r="Q23" s="232"/>
      <c r="R23" s="233"/>
      <c r="S23" s="213">
        <v>0</v>
      </c>
      <c r="T23" s="213">
        <v>0</v>
      </c>
      <c r="U23" s="213">
        <v>0</v>
      </c>
      <c r="V23" s="213">
        <v>0</v>
      </c>
      <c r="W23" s="213">
        <v>0</v>
      </c>
      <c r="X23" s="213">
        <v>0</v>
      </c>
      <c r="Y23" s="213">
        <v>0</v>
      </c>
      <c r="Z23" s="213">
        <v>0</v>
      </c>
      <c r="AA23" s="213">
        <v>0</v>
      </c>
      <c r="AB23" s="213">
        <v>471240</v>
      </c>
    </row>
    <row r="24" spans="1:28" ht="14.25">
      <c r="A24" s="398"/>
      <c r="B24" s="352"/>
      <c r="C24" s="345"/>
      <c r="D24" s="356" t="s">
        <v>444</v>
      </c>
      <c r="E24" s="232"/>
      <c r="F24" s="232"/>
      <c r="G24" s="232"/>
      <c r="H24" s="233"/>
      <c r="I24" s="213">
        <v>38610</v>
      </c>
      <c r="J24" s="213">
        <v>0</v>
      </c>
      <c r="K24" s="400">
        <v>0</v>
      </c>
      <c r="L24" s="233"/>
      <c r="M24" s="213">
        <v>0</v>
      </c>
      <c r="N24" s="400">
        <v>0</v>
      </c>
      <c r="O24" s="233"/>
      <c r="P24" s="400">
        <v>0</v>
      </c>
      <c r="Q24" s="232"/>
      <c r="R24" s="233"/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3">
        <v>0</v>
      </c>
      <c r="AA24" s="213">
        <v>0</v>
      </c>
      <c r="AB24" s="213">
        <v>38610</v>
      </c>
    </row>
    <row r="25" spans="1:28" ht="14.25">
      <c r="A25" s="398"/>
      <c r="B25" s="352"/>
      <c r="C25" s="345"/>
      <c r="D25" s="356" t="s">
        <v>446</v>
      </c>
      <c r="E25" s="232"/>
      <c r="F25" s="232"/>
      <c r="G25" s="232"/>
      <c r="H25" s="233"/>
      <c r="I25" s="213">
        <v>38610</v>
      </c>
      <c r="J25" s="213">
        <v>0</v>
      </c>
      <c r="K25" s="400">
        <v>0</v>
      </c>
      <c r="L25" s="233"/>
      <c r="M25" s="213">
        <v>0</v>
      </c>
      <c r="N25" s="400">
        <v>0</v>
      </c>
      <c r="O25" s="233"/>
      <c r="P25" s="400">
        <v>0</v>
      </c>
      <c r="Q25" s="232"/>
      <c r="R25" s="233"/>
      <c r="S25" s="213">
        <v>0</v>
      </c>
      <c r="T25" s="213">
        <v>0</v>
      </c>
      <c r="U25" s="213">
        <v>0</v>
      </c>
      <c r="V25" s="213">
        <v>0</v>
      </c>
      <c r="W25" s="213">
        <v>0</v>
      </c>
      <c r="X25" s="213">
        <v>0</v>
      </c>
      <c r="Y25" s="213">
        <v>0</v>
      </c>
      <c r="Z25" s="213">
        <v>0</v>
      </c>
      <c r="AA25" s="213">
        <v>0</v>
      </c>
      <c r="AB25" s="213">
        <v>38610</v>
      </c>
    </row>
    <row r="26" spans="1:28" ht="14.25">
      <c r="A26" s="398"/>
      <c r="B26" s="352"/>
      <c r="C26" s="345"/>
      <c r="D26" s="356" t="s">
        <v>448</v>
      </c>
      <c r="E26" s="232"/>
      <c r="F26" s="232"/>
      <c r="G26" s="232"/>
      <c r="H26" s="233"/>
      <c r="I26" s="213">
        <v>79200</v>
      </c>
      <c r="J26" s="213">
        <v>0</v>
      </c>
      <c r="K26" s="400">
        <v>0</v>
      </c>
      <c r="L26" s="233"/>
      <c r="M26" s="213">
        <v>0</v>
      </c>
      <c r="N26" s="400">
        <v>0</v>
      </c>
      <c r="O26" s="233"/>
      <c r="P26" s="400">
        <v>0</v>
      </c>
      <c r="Q26" s="232"/>
      <c r="R26" s="233"/>
      <c r="S26" s="213">
        <v>0</v>
      </c>
      <c r="T26" s="213">
        <v>0</v>
      </c>
      <c r="U26" s="213">
        <v>0</v>
      </c>
      <c r="V26" s="213">
        <v>0</v>
      </c>
      <c r="W26" s="213">
        <v>0</v>
      </c>
      <c r="X26" s="213">
        <v>0</v>
      </c>
      <c r="Y26" s="213">
        <v>0</v>
      </c>
      <c r="Z26" s="213">
        <v>0</v>
      </c>
      <c r="AA26" s="213">
        <v>0</v>
      </c>
      <c r="AB26" s="213">
        <v>79200</v>
      </c>
    </row>
    <row r="27" spans="1:28" ht="14.25">
      <c r="A27" s="398"/>
      <c r="B27" s="352"/>
      <c r="C27" s="345"/>
      <c r="D27" s="356" t="s">
        <v>450</v>
      </c>
      <c r="E27" s="232"/>
      <c r="F27" s="232"/>
      <c r="G27" s="232"/>
      <c r="H27" s="233"/>
      <c r="I27" s="213">
        <v>1808400</v>
      </c>
      <c r="J27" s="213">
        <v>0</v>
      </c>
      <c r="K27" s="400">
        <v>0</v>
      </c>
      <c r="L27" s="233"/>
      <c r="M27" s="213">
        <v>0</v>
      </c>
      <c r="N27" s="400">
        <v>0</v>
      </c>
      <c r="O27" s="233"/>
      <c r="P27" s="400">
        <v>0</v>
      </c>
      <c r="Q27" s="232"/>
      <c r="R27" s="233"/>
      <c r="S27" s="213">
        <v>0</v>
      </c>
      <c r="T27" s="213">
        <v>0</v>
      </c>
      <c r="U27" s="213">
        <v>0</v>
      </c>
      <c r="V27" s="213">
        <v>0</v>
      </c>
      <c r="W27" s="213">
        <v>0</v>
      </c>
      <c r="X27" s="213">
        <v>0</v>
      </c>
      <c r="Y27" s="213">
        <v>0</v>
      </c>
      <c r="Z27" s="213">
        <v>0</v>
      </c>
      <c r="AA27" s="213">
        <v>0</v>
      </c>
      <c r="AB27" s="213">
        <v>1808400</v>
      </c>
    </row>
    <row r="28" spans="1:28" ht="14.25">
      <c r="A28" s="398"/>
      <c r="B28" s="352"/>
      <c r="C28" s="345"/>
      <c r="D28" s="356" t="s">
        <v>452</v>
      </c>
      <c r="E28" s="232"/>
      <c r="F28" s="232"/>
      <c r="G28" s="232"/>
      <c r="H28" s="233"/>
      <c r="I28" s="213">
        <v>79200</v>
      </c>
      <c r="J28" s="213">
        <v>0</v>
      </c>
      <c r="K28" s="400">
        <v>0</v>
      </c>
      <c r="L28" s="233"/>
      <c r="M28" s="213">
        <v>0</v>
      </c>
      <c r="N28" s="400">
        <v>0</v>
      </c>
      <c r="O28" s="233"/>
      <c r="P28" s="400">
        <v>0</v>
      </c>
      <c r="Q28" s="232"/>
      <c r="R28" s="233"/>
      <c r="S28" s="213">
        <v>0</v>
      </c>
      <c r="T28" s="213">
        <v>0</v>
      </c>
      <c r="U28" s="213">
        <v>0</v>
      </c>
      <c r="V28" s="213">
        <v>0</v>
      </c>
      <c r="W28" s="213">
        <v>0</v>
      </c>
      <c r="X28" s="213">
        <v>0</v>
      </c>
      <c r="Y28" s="213">
        <v>0</v>
      </c>
      <c r="Z28" s="213">
        <v>0</v>
      </c>
      <c r="AA28" s="213">
        <v>0</v>
      </c>
      <c r="AB28" s="213">
        <v>79200</v>
      </c>
    </row>
    <row r="29" spans="1:28" ht="14.25">
      <c r="A29" s="398"/>
      <c r="B29" s="353"/>
      <c r="C29" s="231"/>
      <c r="D29" s="401" t="s">
        <v>583</v>
      </c>
      <c r="E29" s="232"/>
      <c r="F29" s="232"/>
      <c r="G29" s="232"/>
      <c r="H29" s="233"/>
      <c r="I29" s="214">
        <v>2515260</v>
      </c>
      <c r="J29" s="214">
        <v>0</v>
      </c>
      <c r="K29" s="402">
        <v>0</v>
      </c>
      <c r="L29" s="233"/>
      <c r="M29" s="214">
        <v>0</v>
      </c>
      <c r="N29" s="402">
        <v>0</v>
      </c>
      <c r="O29" s="233"/>
      <c r="P29" s="402">
        <v>0</v>
      </c>
      <c r="Q29" s="232"/>
      <c r="R29" s="233"/>
      <c r="S29" s="214">
        <v>0</v>
      </c>
      <c r="T29" s="214">
        <v>0</v>
      </c>
      <c r="U29" s="214">
        <v>0</v>
      </c>
      <c r="V29" s="214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2515260</v>
      </c>
    </row>
    <row r="30" spans="1:28" ht="14.25">
      <c r="A30" s="399"/>
      <c r="B30" s="403" t="s">
        <v>584</v>
      </c>
      <c r="C30" s="232"/>
      <c r="D30" s="232"/>
      <c r="E30" s="232"/>
      <c r="F30" s="232"/>
      <c r="G30" s="232"/>
      <c r="H30" s="233"/>
      <c r="I30" s="215">
        <v>2515260</v>
      </c>
      <c r="J30" s="215">
        <v>0</v>
      </c>
      <c r="K30" s="404">
        <v>0</v>
      </c>
      <c r="L30" s="233"/>
      <c r="M30" s="215">
        <v>0</v>
      </c>
      <c r="N30" s="404">
        <v>0</v>
      </c>
      <c r="O30" s="233"/>
      <c r="P30" s="404">
        <v>0</v>
      </c>
      <c r="Q30" s="232"/>
      <c r="R30" s="233"/>
      <c r="S30" s="215">
        <v>0</v>
      </c>
      <c r="T30" s="215">
        <v>0</v>
      </c>
      <c r="U30" s="215">
        <v>0</v>
      </c>
      <c r="V30" s="215">
        <v>0</v>
      </c>
      <c r="W30" s="215">
        <v>0</v>
      </c>
      <c r="X30" s="215">
        <v>0</v>
      </c>
      <c r="Y30" s="215">
        <v>0</v>
      </c>
      <c r="Z30" s="215">
        <v>0</v>
      </c>
      <c r="AA30" s="215">
        <v>0</v>
      </c>
      <c r="AB30" s="215">
        <v>2515260</v>
      </c>
    </row>
    <row r="31" spans="1:28" ht="14.25">
      <c r="A31" s="356" t="s">
        <v>329</v>
      </c>
      <c r="B31" s="356" t="s">
        <v>433</v>
      </c>
      <c r="C31" s="258"/>
      <c r="D31" s="356" t="s">
        <v>455</v>
      </c>
      <c r="E31" s="232"/>
      <c r="F31" s="232"/>
      <c r="G31" s="232"/>
      <c r="H31" s="233"/>
      <c r="I31" s="213">
        <v>2229039</v>
      </c>
      <c r="J31" s="213">
        <v>0</v>
      </c>
      <c r="K31" s="400">
        <v>1440470</v>
      </c>
      <c r="L31" s="233"/>
      <c r="M31" s="213">
        <v>0</v>
      </c>
      <c r="N31" s="400">
        <v>0</v>
      </c>
      <c r="O31" s="233"/>
      <c r="P31" s="400">
        <v>1079740</v>
      </c>
      <c r="Q31" s="232"/>
      <c r="R31" s="233"/>
      <c r="S31" s="213">
        <v>0</v>
      </c>
      <c r="T31" s="213">
        <v>200000</v>
      </c>
      <c r="U31" s="213">
        <v>0</v>
      </c>
      <c r="V31" s="213">
        <v>751660</v>
      </c>
      <c r="W31" s="213">
        <v>0</v>
      </c>
      <c r="X31" s="213">
        <v>0</v>
      </c>
      <c r="Y31" s="213">
        <v>0</v>
      </c>
      <c r="Z31" s="213">
        <v>0</v>
      </c>
      <c r="AA31" s="213">
        <v>0</v>
      </c>
      <c r="AB31" s="213">
        <v>5700909</v>
      </c>
    </row>
    <row r="32" spans="1:28" ht="14.25">
      <c r="A32" s="398"/>
      <c r="B32" s="352"/>
      <c r="C32" s="345"/>
      <c r="D32" s="356" t="s">
        <v>515</v>
      </c>
      <c r="E32" s="232"/>
      <c r="F32" s="232"/>
      <c r="G32" s="232"/>
      <c r="H32" s="233"/>
      <c r="I32" s="213">
        <v>0</v>
      </c>
      <c r="J32" s="213">
        <v>0</v>
      </c>
      <c r="K32" s="400">
        <v>0</v>
      </c>
      <c r="L32" s="233"/>
      <c r="M32" s="213">
        <v>0</v>
      </c>
      <c r="N32" s="400">
        <v>0</v>
      </c>
      <c r="O32" s="233"/>
      <c r="P32" s="400">
        <v>0</v>
      </c>
      <c r="Q32" s="232"/>
      <c r="R32" s="233"/>
      <c r="S32" s="213">
        <v>0</v>
      </c>
      <c r="T32" s="213">
        <v>0</v>
      </c>
      <c r="U32" s="213">
        <v>0</v>
      </c>
      <c r="V32" s="213">
        <v>1000</v>
      </c>
      <c r="W32" s="213">
        <v>0</v>
      </c>
      <c r="X32" s="213">
        <v>0</v>
      </c>
      <c r="Y32" s="213">
        <v>0</v>
      </c>
      <c r="Z32" s="213">
        <v>0</v>
      </c>
      <c r="AA32" s="213">
        <v>0</v>
      </c>
      <c r="AB32" s="213">
        <v>1000</v>
      </c>
    </row>
    <row r="33" spans="1:28" ht="14.25">
      <c r="A33" s="398"/>
      <c r="B33" s="352"/>
      <c r="C33" s="345"/>
      <c r="D33" s="356" t="s">
        <v>457</v>
      </c>
      <c r="E33" s="232"/>
      <c r="F33" s="232"/>
      <c r="G33" s="232"/>
      <c r="H33" s="233"/>
      <c r="I33" s="213">
        <v>192500</v>
      </c>
      <c r="J33" s="213">
        <v>0</v>
      </c>
      <c r="K33" s="400">
        <v>38500</v>
      </c>
      <c r="L33" s="233"/>
      <c r="M33" s="213">
        <v>0</v>
      </c>
      <c r="N33" s="400">
        <v>0</v>
      </c>
      <c r="O33" s="233"/>
      <c r="P33" s="400">
        <v>38500</v>
      </c>
      <c r="Q33" s="232"/>
      <c r="R33" s="233"/>
      <c r="S33" s="213">
        <v>0</v>
      </c>
      <c r="T33" s="213">
        <v>42000</v>
      </c>
      <c r="U33" s="213">
        <v>0</v>
      </c>
      <c r="V33" s="213">
        <v>38500</v>
      </c>
      <c r="W33" s="213">
        <v>0</v>
      </c>
      <c r="X33" s="213">
        <v>0</v>
      </c>
      <c r="Y33" s="213">
        <v>0</v>
      </c>
      <c r="Z33" s="213">
        <v>0</v>
      </c>
      <c r="AA33" s="213">
        <v>0</v>
      </c>
      <c r="AB33" s="213">
        <v>350000</v>
      </c>
    </row>
    <row r="34" spans="1:28" ht="14.25">
      <c r="A34" s="398"/>
      <c r="B34" s="352"/>
      <c r="C34" s="345"/>
      <c r="D34" s="356" t="s">
        <v>459</v>
      </c>
      <c r="E34" s="232"/>
      <c r="F34" s="232"/>
      <c r="G34" s="232"/>
      <c r="H34" s="233"/>
      <c r="I34" s="213">
        <v>166830</v>
      </c>
      <c r="J34" s="213">
        <v>0</v>
      </c>
      <c r="K34" s="400">
        <v>0</v>
      </c>
      <c r="L34" s="233"/>
      <c r="M34" s="213">
        <v>0</v>
      </c>
      <c r="N34" s="400">
        <v>0</v>
      </c>
      <c r="O34" s="233"/>
      <c r="P34" s="400">
        <v>0</v>
      </c>
      <c r="Q34" s="232"/>
      <c r="R34" s="233"/>
      <c r="S34" s="213">
        <v>0</v>
      </c>
      <c r="T34" s="213">
        <v>0</v>
      </c>
      <c r="U34" s="213">
        <v>0</v>
      </c>
      <c r="V34" s="213">
        <v>0</v>
      </c>
      <c r="W34" s="213">
        <v>0</v>
      </c>
      <c r="X34" s="213">
        <v>0</v>
      </c>
      <c r="Y34" s="213">
        <v>0</v>
      </c>
      <c r="Z34" s="213">
        <v>0</v>
      </c>
      <c r="AA34" s="213">
        <v>0</v>
      </c>
      <c r="AB34" s="213">
        <v>166830</v>
      </c>
    </row>
    <row r="35" spans="1:28" ht="14.25">
      <c r="A35" s="398"/>
      <c r="B35" s="352"/>
      <c r="C35" s="345"/>
      <c r="D35" s="356" t="s">
        <v>461</v>
      </c>
      <c r="E35" s="232"/>
      <c r="F35" s="232"/>
      <c r="G35" s="232"/>
      <c r="H35" s="233"/>
      <c r="I35" s="213">
        <v>353530</v>
      </c>
      <c r="J35" s="213">
        <v>0</v>
      </c>
      <c r="K35" s="400">
        <v>430473</v>
      </c>
      <c r="L35" s="233"/>
      <c r="M35" s="213">
        <v>0</v>
      </c>
      <c r="N35" s="400">
        <v>0</v>
      </c>
      <c r="O35" s="233"/>
      <c r="P35" s="400">
        <v>297000</v>
      </c>
      <c r="Q35" s="232"/>
      <c r="R35" s="233"/>
      <c r="S35" s="213">
        <v>0</v>
      </c>
      <c r="T35" s="213">
        <v>99000</v>
      </c>
      <c r="U35" s="213">
        <v>0</v>
      </c>
      <c r="V35" s="213">
        <v>221530</v>
      </c>
      <c r="W35" s="213">
        <v>0</v>
      </c>
      <c r="X35" s="213">
        <v>0</v>
      </c>
      <c r="Y35" s="213">
        <v>0</v>
      </c>
      <c r="Z35" s="213">
        <v>0</v>
      </c>
      <c r="AA35" s="213">
        <v>0</v>
      </c>
      <c r="AB35" s="213">
        <v>1401533</v>
      </c>
    </row>
    <row r="36" spans="1:28" ht="14.25">
      <c r="A36" s="398"/>
      <c r="B36" s="352"/>
      <c r="C36" s="345"/>
      <c r="D36" s="356" t="s">
        <v>463</v>
      </c>
      <c r="E36" s="232"/>
      <c r="F36" s="232"/>
      <c r="G36" s="232"/>
      <c r="H36" s="233"/>
      <c r="I36" s="213">
        <v>50015</v>
      </c>
      <c r="J36" s="213">
        <v>0</v>
      </c>
      <c r="K36" s="400">
        <v>16865</v>
      </c>
      <c r="L36" s="233"/>
      <c r="M36" s="213">
        <v>0</v>
      </c>
      <c r="N36" s="400">
        <v>0</v>
      </c>
      <c r="O36" s="233"/>
      <c r="P36" s="400">
        <v>33000</v>
      </c>
      <c r="Q36" s="232"/>
      <c r="R36" s="233"/>
      <c r="S36" s="213">
        <v>0</v>
      </c>
      <c r="T36" s="213">
        <v>11000</v>
      </c>
      <c r="U36" s="213">
        <v>0</v>
      </c>
      <c r="V36" s="213">
        <v>33000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  <c r="AB36" s="213">
        <v>143880</v>
      </c>
    </row>
    <row r="37" spans="1:28" ht="14.25">
      <c r="A37" s="398"/>
      <c r="B37" s="353"/>
      <c r="C37" s="231"/>
      <c r="D37" s="401" t="s">
        <v>583</v>
      </c>
      <c r="E37" s="232"/>
      <c r="F37" s="232"/>
      <c r="G37" s="232"/>
      <c r="H37" s="233"/>
      <c r="I37" s="214">
        <v>2991914</v>
      </c>
      <c r="J37" s="214">
        <v>0</v>
      </c>
      <c r="K37" s="402">
        <v>1926308</v>
      </c>
      <c r="L37" s="233"/>
      <c r="M37" s="214">
        <v>0</v>
      </c>
      <c r="N37" s="402">
        <v>0</v>
      </c>
      <c r="O37" s="233"/>
      <c r="P37" s="402">
        <v>1448240</v>
      </c>
      <c r="Q37" s="232"/>
      <c r="R37" s="233"/>
      <c r="S37" s="214">
        <v>0</v>
      </c>
      <c r="T37" s="214">
        <v>352000</v>
      </c>
      <c r="U37" s="214">
        <v>0</v>
      </c>
      <c r="V37" s="214">
        <v>1045690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7764152</v>
      </c>
    </row>
    <row r="38" spans="1:28" ht="14.25">
      <c r="A38" s="399"/>
      <c r="B38" s="403" t="s">
        <v>584</v>
      </c>
      <c r="C38" s="232"/>
      <c r="D38" s="232"/>
      <c r="E38" s="232"/>
      <c r="F38" s="232"/>
      <c r="G38" s="232"/>
      <c r="H38" s="233"/>
      <c r="I38" s="215">
        <v>2991914</v>
      </c>
      <c r="J38" s="215">
        <v>0</v>
      </c>
      <c r="K38" s="404">
        <v>1926308</v>
      </c>
      <c r="L38" s="233"/>
      <c r="M38" s="215">
        <v>0</v>
      </c>
      <c r="N38" s="404">
        <v>0</v>
      </c>
      <c r="O38" s="233"/>
      <c r="P38" s="404">
        <v>1448240</v>
      </c>
      <c r="Q38" s="232"/>
      <c r="R38" s="233"/>
      <c r="S38" s="215">
        <v>0</v>
      </c>
      <c r="T38" s="215">
        <v>352000</v>
      </c>
      <c r="U38" s="215">
        <v>0</v>
      </c>
      <c r="V38" s="215">
        <v>1045690</v>
      </c>
      <c r="W38" s="215">
        <v>0</v>
      </c>
      <c r="X38" s="215">
        <v>0</v>
      </c>
      <c r="Y38" s="215">
        <v>0</v>
      </c>
      <c r="Z38" s="215">
        <v>0</v>
      </c>
      <c r="AA38" s="215">
        <v>0</v>
      </c>
      <c r="AB38" s="215">
        <v>7764152</v>
      </c>
    </row>
    <row r="39" spans="1:28" ht="14.25">
      <c r="A39" s="356" t="s">
        <v>4</v>
      </c>
      <c r="B39" s="356" t="s">
        <v>433</v>
      </c>
      <c r="C39" s="258"/>
      <c r="D39" s="356" t="s">
        <v>517</v>
      </c>
      <c r="E39" s="232"/>
      <c r="F39" s="232"/>
      <c r="G39" s="232"/>
      <c r="H39" s="233"/>
      <c r="I39" s="213">
        <v>375000</v>
      </c>
      <c r="J39" s="213">
        <v>0</v>
      </c>
      <c r="K39" s="400">
        <v>254000</v>
      </c>
      <c r="L39" s="233"/>
      <c r="M39" s="213">
        <v>0</v>
      </c>
      <c r="N39" s="400">
        <v>0</v>
      </c>
      <c r="O39" s="233"/>
      <c r="P39" s="400">
        <v>134000</v>
      </c>
      <c r="Q39" s="232"/>
      <c r="R39" s="233"/>
      <c r="S39" s="213">
        <v>0</v>
      </c>
      <c r="T39" s="213">
        <v>13500</v>
      </c>
      <c r="U39" s="213">
        <v>0</v>
      </c>
      <c r="V39" s="213">
        <v>204900</v>
      </c>
      <c r="W39" s="213">
        <v>0</v>
      </c>
      <c r="X39" s="213">
        <v>0</v>
      </c>
      <c r="Y39" s="213">
        <v>0</v>
      </c>
      <c r="Z39" s="213">
        <v>0</v>
      </c>
      <c r="AA39" s="213">
        <v>0</v>
      </c>
      <c r="AB39" s="213">
        <v>981400</v>
      </c>
    </row>
    <row r="40" spans="1:28" ht="14.25">
      <c r="A40" s="398"/>
      <c r="B40" s="352"/>
      <c r="C40" s="345"/>
      <c r="D40" s="356" t="s">
        <v>519</v>
      </c>
      <c r="E40" s="232"/>
      <c r="F40" s="232"/>
      <c r="G40" s="232"/>
      <c r="H40" s="233"/>
      <c r="I40" s="213">
        <v>5000</v>
      </c>
      <c r="J40" s="213">
        <v>0</v>
      </c>
      <c r="K40" s="400">
        <v>5000</v>
      </c>
      <c r="L40" s="233"/>
      <c r="M40" s="213">
        <v>0</v>
      </c>
      <c r="N40" s="400">
        <v>0</v>
      </c>
      <c r="O40" s="233"/>
      <c r="P40" s="400">
        <v>3000</v>
      </c>
      <c r="Q40" s="232"/>
      <c r="R40" s="233"/>
      <c r="S40" s="213">
        <v>0</v>
      </c>
      <c r="T40" s="213">
        <v>0</v>
      </c>
      <c r="U40" s="213">
        <v>0</v>
      </c>
      <c r="V40" s="213">
        <v>5000</v>
      </c>
      <c r="W40" s="213">
        <v>0</v>
      </c>
      <c r="X40" s="213">
        <v>0</v>
      </c>
      <c r="Y40" s="213">
        <v>0</v>
      </c>
      <c r="Z40" s="213">
        <v>0</v>
      </c>
      <c r="AA40" s="213">
        <v>0</v>
      </c>
      <c r="AB40" s="213">
        <v>18000</v>
      </c>
    </row>
    <row r="41" spans="1:28" ht="14.25">
      <c r="A41" s="398"/>
      <c r="B41" s="352"/>
      <c r="C41" s="345"/>
      <c r="D41" s="356" t="s">
        <v>466</v>
      </c>
      <c r="E41" s="232"/>
      <c r="F41" s="232"/>
      <c r="G41" s="232"/>
      <c r="H41" s="233"/>
      <c r="I41" s="213">
        <v>155500</v>
      </c>
      <c r="J41" s="213">
        <v>0</v>
      </c>
      <c r="K41" s="400">
        <v>33000</v>
      </c>
      <c r="L41" s="233"/>
      <c r="M41" s="213">
        <v>0</v>
      </c>
      <c r="N41" s="400">
        <v>0</v>
      </c>
      <c r="O41" s="233"/>
      <c r="P41" s="400">
        <v>39000</v>
      </c>
      <c r="Q41" s="232"/>
      <c r="R41" s="233"/>
      <c r="S41" s="213">
        <v>0</v>
      </c>
      <c r="T41" s="213">
        <v>0</v>
      </c>
      <c r="U41" s="213">
        <v>0</v>
      </c>
      <c r="V41" s="213">
        <v>102500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330000</v>
      </c>
    </row>
    <row r="42" spans="1:28" ht="14.25">
      <c r="A42" s="398"/>
      <c r="B42" s="352"/>
      <c r="C42" s="345"/>
      <c r="D42" s="356" t="s">
        <v>521</v>
      </c>
      <c r="E42" s="232"/>
      <c r="F42" s="232"/>
      <c r="G42" s="232"/>
      <c r="H42" s="233"/>
      <c r="I42" s="213">
        <v>40000</v>
      </c>
      <c r="J42" s="213">
        <v>0</v>
      </c>
      <c r="K42" s="400">
        <v>25000</v>
      </c>
      <c r="L42" s="233"/>
      <c r="M42" s="213">
        <v>0</v>
      </c>
      <c r="N42" s="400">
        <v>0</v>
      </c>
      <c r="O42" s="233"/>
      <c r="P42" s="400">
        <v>5000</v>
      </c>
      <c r="Q42" s="232"/>
      <c r="R42" s="233"/>
      <c r="S42" s="213">
        <v>0</v>
      </c>
      <c r="T42" s="213">
        <v>0</v>
      </c>
      <c r="U42" s="213">
        <v>0</v>
      </c>
      <c r="V42" s="213">
        <v>0</v>
      </c>
      <c r="W42" s="213">
        <v>0</v>
      </c>
      <c r="X42" s="213">
        <v>0</v>
      </c>
      <c r="Y42" s="213">
        <v>0</v>
      </c>
      <c r="Z42" s="213">
        <v>0</v>
      </c>
      <c r="AA42" s="213">
        <v>0</v>
      </c>
      <c r="AB42" s="213">
        <v>70000</v>
      </c>
    </row>
    <row r="43" spans="1:28" ht="14.25">
      <c r="A43" s="398"/>
      <c r="B43" s="353"/>
      <c r="C43" s="231"/>
      <c r="D43" s="401" t="s">
        <v>583</v>
      </c>
      <c r="E43" s="232"/>
      <c r="F43" s="232"/>
      <c r="G43" s="232"/>
      <c r="H43" s="233"/>
      <c r="I43" s="214">
        <v>575500</v>
      </c>
      <c r="J43" s="214">
        <v>0</v>
      </c>
      <c r="K43" s="402">
        <v>317000</v>
      </c>
      <c r="L43" s="233"/>
      <c r="M43" s="214">
        <v>0</v>
      </c>
      <c r="N43" s="402">
        <v>0</v>
      </c>
      <c r="O43" s="233"/>
      <c r="P43" s="402">
        <v>181000</v>
      </c>
      <c r="Q43" s="232"/>
      <c r="R43" s="233"/>
      <c r="S43" s="214">
        <v>0</v>
      </c>
      <c r="T43" s="214">
        <v>13500</v>
      </c>
      <c r="U43" s="214">
        <v>0</v>
      </c>
      <c r="V43" s="214">
        <v>312400</v>
      </c>
      <c r="W43" s="214">
        <v>0</v>
      </c>
      <c r="X43" s="214">
        <v>0</v>
      </c>
      <c r="Y43" s="214">
        <v>0</v>
      </c>
      <c r="Z43" s="214">
        <v>0</v>
      </c>
      <c r="AA43" s="214">
        <v>0</v>
      </c>
      <c r="AB43" s="214">
        <v>1399400</v>
      </c>
    </row>
    <row r="44" spans="1:28" ht="14.25">
      <c r="A44" s="399"/>
      <c r="B44" s="403" t="s">
        <v>584</v>
      </c>
      <c r="C44" s="232"/>
      <c r="D44" s="232"/>
      <c r="E44" s="232"/>
      <c r="F44" s="232"/>
      <c r="G44" s="232"/>
      <c r="H44" s="233"/>
      <c r="I44" s="215">
        <v>575500</v>
      </c>
      <c r="J44" s="215">
        <v>0</v>
      </c>
      <c r="K44" s="404">
        <v>317000</v>
      </c>
      <c r="L44" s="233"/>
      <c r="M44" s="215">
        <v>0</v>
      </c>
      <c r="N44" s="404">
        <v>0</v>
      </c>
      <c r="O44" s="233"/>
      <c r="P44" s="404">
        <v>181000</v>
      </c>
      <c r="Q44" s="232"/>
      <c r="R44" s="233"/>
      <c r="S44" s="215">
        <v>0</v>
      </c>
      <c r="T44" s="215">
        <v>13500</v>
      </c>
      <c r="U44" s="215">
        <v>0</v>
      </c>
      <c r="V44" s="215">
        <v>312400</v>
      </c>
      <c r="W44" s="215">
        <v>0</v>
      </c>
      <c r="X44" s="215">
        <v>0</v>
      </c>
      <c r="Y44" s="215">
        <v>0</v>
      </c>
      <c r="Z44" s="215">
        <v>0</v>
      </c>
      <c r="AA44" s="215">
        <v>0</v>
      </c>
      <c r="AB44" s="215">
        <v>1399400</v>
      </c>
    </row>
    <row r="45" spans="1:28" ht="14.25">
      <c r="A45" s="356" t="s">
        <v>5</v>
      </c>
      <c r="B45" s="356" t="s">
        <v>433</v>
      </c>
      <c r="C45" s="258"/>
      <c r="D45" s="356" t="s">
        <v>469</v>
      </c>
      <c r="E45" s="232"/>
      <c r="F45" s="232"/>
      <c r="G45" s="232"/>
      <c r="H45" s="233"/>
      <c r="I45" s="213">
        <v>169000</v>
      </c>
      <c r="J45" s="213">
        <v>0</v>
      </c>
      <c r="K45" s="400">
        <v>150200</v>
      </c>
      <c r="L45" s="233"/>
      <c r="M45" s="213">
        <v>0</v>
      </c>
      <c r="N45" s="400">
        <v>0</v>
      </c>
      <c r="O45" s="233"/>
      <c r="P45" s="400">
        <v>50000</v>
      </c>
      <c r="Q45" s="232"/>
      <c r="R45" s="233"/>
      <c r="S45" s="213">
        <v>0</v>
      </c>
      <c r="T45" s="213">
        <v>0</v>
      </c>
      <c r="U45" s="213">
        <v>10000</v>
      </c>
      <c r="V45" s="213">
        <v>50000</v>
      </c>
      <c r="W45" s="213">
        <v>0</v>
      </c>
      <c r="X45" s="213">
        <v>0</v>
      </c>
      <c r="Y45" s="213">
        <v>0</v>
      </c>
      <c r="Z45" s="213">
        <v>0</v>
      </c>
      <c r="AA45" s="213">
        <v>0</v>
      </c>
      <c r="AB45" s="213">
        <v>429200</v>
      </c>
    </row>
    <row r="46" spans="1:28" ht="14.25">
      <c r="A46" s="398"/>
      <c r="B46" s="352"/>
      <c r="C46" s="345"/>
      <c r="D46" s="356" t="s">
        <v>523</v>
      </c>
      <c r="E46" s="232"/>
      <c r="F46" s="232"/>
      <c r="G46" s="232"/>
      <c r="H46" s="233"/>
      <c r="I46" s="213">
        <v>47250</v>
      </c>
      <c r="J46" s="213">
        <v>0</v>
      </c>
      <c r="K46" s="400">
        <v>0</v>
      </c>
      <c r="L46" s="233"/>
      <c r="M46" s="213">
        <v>0</v>
      </c>
      <c r="N46" s="400">
        <v>0</v>
      </c>
      <c r="O46" s="233"/>
      <c r="P46" s="400">
        <v>2000</v>
      </c>
      <c r="Q46" s="232"/>
      <c r="R46" s="233"/>
      <c r="S46" s="213">
        <v>0</v>
      </c>
      <c r="T46" s="213">
        <v>0</v>
      </c>
      <c r="U46" s="213">
        <v>0</v>
      </c>
      <c r="V46" s="213">
        <v>0</v>
      </c>
      <c r="W46" s="213">
        <v>0</v>
      </c>
      <c r="X46" s="213">
        <v>0</v>
      </c>
      <c r="Y46" s="213">
        <v>0</v>
      </c>
      <c r="Z46" s="213">
        <v>0</v>
      </c>
      <c r="AA46" s="213">
        <v>0</v>
      </c>
      <c r="AB46" s="213">
        <v>49250</v>
      </c>
    </row>
    <row r="47" spans="1:28" ht="14.25">
      <c r="A47" s="398"/>
      <c r="B47" s="352"/>
      <c r="C47" s="345"/>
      <c r="D47" s="356" t="s">
        <v>471</v>
      </c>
      <c r="E47" s="232"/>
      <c r="F47" s="232"/>
      <c r="G47" s="232"/>
      <c r="H47" s="233"/>
      <c r="I47" s="213">
        <v>804200</v>
      </c>
      <c r="J47" s="213">
        <v>2000</v>
      </c>
      <c r="K47" s="400">
        <v>30000</v>
      </c>
      <c r="L47" s="233"/>
      <c r="M47" s="213">
        <v>20000</v>
      </c>
      <c r="N47" s="400">
        <v>100000</v>
      </c>
      <c r="O47" s="233"/>
      <c r="P47" s="400">
        <v>30000</v>
      </c>
      <c r="Q47" s="232"/>
      <c r="R47" s="233"/>
      <c r="S47" s="213">
        <v>518400</v>
      </c>
      <c r="T47" s="213">
        <v>0</v>
      </c>
      <c r="U47" s="213">
        <v>135000</v>
      </c>
      <c r="V47" s="213">
        <v>50000</v>
      </c>
      <c r="W47" s="213">
        <v>100000</v>
      </c>
      <c r="X47" s="213">
        <v>100000</v>
      </c>
      <c r="Y47" s="213">
        <v>150000</v>
      </c>
      <c r="Z47" s="213">
        <v>0</v>
      </c>
      <c r="AA47" s="213">
        <v>0</v>
      </c>
      <c r="AB47" s="213">
        <v>2039600</v>
      </c>
    </row>
    <row r="48" spans="1:28" ht="14.25">
      <c r="A48" s="398"/>
      <c r="B48" s="352"/>
      <c r="C48" s="345"/>
      <c r="D48" s="356" t="s">
        <v>525</v>
      </c>
      <c r="E48" s="232"/>
      <c r="F48" s="232"/>
      <c r="G48" s="232"/>
      <c r="H48" s="233"/>
      <c r="I48" s="213">
        <v>50000</v>
      </c>
      <c r="J48" s="213">
        <v>0</v>
      </c>
      <c r="K48" s="400">
        <v>30000</v>
      </c>
      <c r="L48" s="233"/>
      <c r="M48" s="213">
        <v>0</v>
      </c>
      <c r="N48" s="400">
        <v>0</v>
      </c>
      <c r="O48" s="233"/>
      <c r="P48" s="400">
        <v>0</v>
      </c>
      <c r="Q48" s="232"/>
      <c r="R48" s="233"/>
      <c r="S48" s="213">
        <v>40000</v>
      </c>
      <c r="T48" s="213">
        <v>0</v>
      </c>
      <c r="U48" s="213">
        <v>10000</v>
      </c>
      <c r="V48" s="213">
        <v>20000</v>
      </c>
      <c r="W48" s="213">
        <v>0</v>
      </c>
      <c r="X48" s="213">
        <v>0</v>
      </c>
      <c r="Y48" s="213">
        <v>0</v>
      </c>
      <c r="Z48" s="213">
        <v>0</v>
      </c>
      <c r="AA48" s="213">
        <v>0</v>
      </c>
      <c r="AB48" s="213">
        <v>150000</v>
      </c>
    </row>
    <row r="49" spans="1:28" ht="14.25">
      <c r="A49" s="398"/>
      <c r="B49" s="353"/>
      <c r="C49" s="231"/>
      <c r="D49" s="401" t="s">
        <v>583</v>
      </c>
      <c r="E49" s="232"/>
      <c r="F49" s="232"/>
      <c r="G49" s="232"/>
      <c r="H49" s="233"/>
      <c r="I49" s="214">
        <v>1070450</v>
      </c>
      <c r="J49" s="214">
        <v>2000</v>
      </c>
      <c r="K49" s="402">
        <v>210200</v>
      </c>
      <c r="L49" s="233"/>
      <c r="M49" s="214">
        <v>20000</v>
      </c>
      <c r="N49" s="402">
        <v>100000</v>
      </c>
      <c r="O49" s="233"/>
      <c r="P49" s="402">
        <v>82000</v>
      </c>
      <c r="Q49" s="232"/>
      <c r="R49" s="233"/>
      <c r="S49" s="214">
        <v>558400</v>
      </c>
      <c r="T49" s="214">
        <v>0</v>
      </c>
      <c r="U49" s="214">
        <v>155000</v>
      </c>
      <c r="V49" s="214">
        <v>120000</v>
      </c>
      <c r="W49" s="214">
        <v>100000</v>
      </c>
      <c r="X49" s="214">
        <v>100000</v>
      </c>
      <c r="Y49" s="214">
        <v>150000</v>
      </c>
      <c r="Z49" s="214">
        <v>0</v>
      </c>
      <c r="AA49" s="214">
        <v>0</v>
      </c>
      <c r="AB49" s="214">
        <v>2668050</v>
      </c>
    </row>
    <row r="50" spans="1:28" ht="14.25">
      <c r="A50" s="399"/>
      <c r="B50" s="403" t="s">
        <v>584</v>
      </c>
      <c r="C50" s="232"/>
      <c r="D50" s="232"/>
      <c r="E50" s="232"/>
      <c r="F50" s="232"/>
      <c r="G50" s="232"/>
      <c r="H50" s="233"/>
      <c r="I50" s="215">
        <v>1070450</v>
      </c>
      <c r="J50" s="215">
        <v>2000</v>
      </c>
      <c r="K50" s="404">
        <v>210200</v>
      </c>
      <c r="L50" s="233"/>
      <c r="M50" s="215">
        <v>20000</v>
      </c>
      <c r="N50" s="404">
        <v>100000</v>
      </c>
      <c r="O50" s="233"/>
      <c r="P50" s="404">
        <v>82000</v>
      </c>
      <c r="Q50" s="232"/>
      <c r="R50" s="233"/>
      <c r="S50" s="215">
        <v>558400</v>
      </c>
      <c r="T50" s="215">
        <v>0</v>
      </c>
      <c r="U50" s="215">
        <v>155000</v>
      </c>
      <c r="V50" s="215">
        <v>120000</v>
      </c>
      <c r="W50" s="215">
        <v>100000</v>
      </c>
      <c r="X50" s="215">
        <v>100000</v>
      </c>
      <c r="Y50" s="215">
        <v>150000</v>
      </c>
      <c r="Z50" s="215">
        <v>0</v>
      </c>
      <c r="AA50" s="215">
        <v>0</v>
      </c>
      <c r="AB50" s="215">
        <v>2668050</v>
      </c>
    </row>
    <row r="51" spans="1:28" ht="14.25">
      <c r="A51" s="356" t="s">
        <v>6</v>
      </c>
      <c r="B51" s="356" t="s">
        <v>433</v>
      </c>
      <c r="C51" s="258"/>
      <c r="D51" s="356" t="s">
        <v>474</v>
      </c>
      <c r="E51" s="232"/>
      <c r="F51" s="232"/>
      <c r="G51" s="232"/>
      <c r="H51" s="233"/>
      <c r="I51" s="213">
        <v>0</v>
      </c>
      <c r="J51" s="213">
        <v>0</v>
      </c>
      <c r="K51" s="400">
        <v>119230</v>
      </c>
      <c r="L51" s="233"/>
      <c r="M51" s="213">
        <v>0</v>
      </c>
      <c r="N51" s="400">
        <v>0</v>
      </c>
      <c r="O51" s="233"/>
      <c r="P51" s="400">
        <v>20000</v>
      </c>
      <c r="Q51" s="232"/>
      <c r="R51" s="233"/>
      <c r="S51" s="213">
        <v>0</v>
      </c>
      <c r="T51" s="213">
        <v>0</v>
      </c>
      <c r="U51" s="213">
        <v>0</v>
      </c>
      <c r="V51" s="213">
        <v>0</v>
      </c>
      <c r="W51" s="213">
        <v>0</v>
      </c>
      <c r="X51" s="213">
        <v>0</v>
      </c>
      <c r="Y51" s="213">
        <v>0</v>
      </c>
      <c r="Z51" s="213">
        <v>0</v>
      </c>
      <c r="AA51" s="213">
        <v>0</v>
      </c>
      <c r="AB51" s="213">
        <v>139230</v>
      </c>
    </row>
    <row r="52" spans="1:28" ht="14.25">
      <c r="A52" s="398"/>
      <c r="B52" s="352"/>
      <c r="C52" s="345"/>
      <c r="D52" s="356" t="s">
        <v>527</v>
      </c>
      <c r="E52" s="232"/>
      <c r="F52" s="232"/>
      <c r="G52" s="232"/>
      <c r="H52" s="233"/>
      <c r="I52" s="213">
        <v>0</v>
      </c>
      <c r="J52" s="213">
        <v>0</v>
      </c>
      <c r="K52" s="400">
        <v>0</v>
      </c>
      <c r="L52" s="233"/>
      <c r="M52" s="213">
        <v>0</v>
      </c>
      <c r="N52" s="400">
        <v>0</v>
      </c>
      <c r="O52" s="233"/>
      <c r="P52" s="400">
        <v>0</v>
      </c>
      <c r="Q52" s="232"/>
      <c r="R52" s="233"/>
      <c r="S52" s="213">
        <v>0</v>
      </c>
      <c r="T52" s="213">
        <v>0</v>
      </c>
      <c r="U52" s="213">
        <v>0</v>
      </c>
      <c r="V52" s="213">
        <v>50000</v>
      </c>
      <c r="W52" s="213">
        <v>0</v>
      </c>
      <c r="X52" s="213">
        <v>0</v>
      </c>
      <c r="Y52" s="213">
        <v>0</v>
      </c>
      <c r="Z52" s="213">
        <v>0</v>
      </c>
      <c r="AA52" s="213">
        <v>0</v>
      </c>
      <c r="AB52" s="213">
        <v>50000</v>
      </c>
    </row>
    <row r="53" spans="1:28" ht="14.25">
      <c r="A53" s="398"/>
      <c r="B53" s="352"/>
      <c r="C53" s="345"/>
      <c r="D53" s="356" t="s">
        <v>529</v>
      </c>
      <c r="E53" s="232"/>
      <c r="F53" s="232"/>
      <c r="G53" s="232"/>
      <c r="H53" s="233"/>
      <c r="I53" s="213">
        <v>0</v>
      </c>
      <c r="J53" s="213">
        <v>0</v>
      </c>
      <c r="K53" s="400">
        <v>29775</v>
      </c>
      <c r="L53" s="233"/>
      <c r="M53" s="213">
        <v>0</v>
      </c>
      <c r="N53" s="400">
        <v>0</v>
      </c>
      <c r="O53" s="233"/>
      <c r="P53" s="400">
        <v>20000</v>
      </c>
      <c r="Q53" s="232"/>
      <c r="R53" s="233"/>
      <c r="S53" s="213">
        <v>0</v>
      </c>
      <c r="T53" s="213">
        <v>0</v>
      </c>
      <c r="U53" s="213">
        <v>0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0</v>
      </c>
      <c r="AB53" s="213">
        <v>49775</v>
      </c>
    </row>
    <row r="54" spans="1:28" ht="14.25">
      <c r="A54" s="398"/>
      <c r="B54" s="352"/>
      <c r="C54" s="345"/>
      <c r="D54" s="356" t="s">
        <v>531</v>
      </c>
      <c r="E54" s="232"/>
      <c r="F54" s="232"/>
      <c r="G54" s="232"/>
      <c r="H54" s="233"/>
      <c r="I54" s="213">
        <v>0</v>
      </c>
      <c r="J54" s="213">
        <v>0</v>
      </c>
      <c r="K54" s="400">
        <v>0</v>
      </c>
      <c r="L54" s="233"/>
      <c r="M54" s="213">
        <v>0</v>
      </c>
      <c r="N54" s="400">
        <v>0</v>
      </c>
      <c r="O54" s="233"/>
      <c r="P54" s="400">
        <v>0</v>
      </c>
      <c r="Q54" s="232"/>
      <c r="R54" s="233"/>
      <c r="S54" s="213">
        <v>871497.94</v>
      </c>
      <c r="T54" s="213">
        <v>0</v>
      </c>
      <c r="U54" s="213">
        <v>0</v>
      </c>
      <c r="V54" s="213">
        <v>0</v>
      </c>
      <c r="W54" s="213">
        <v>0</v>
      </c>
      <c r="X54" s="213">
        <v>0</v>
      </c>
      <c r="Y54" s="213">
        <v>0</v>
      </c>
      <c r="Z54" s="213">
        <v>0</v>
      </c>
      <c r="AA54" s="213">
        <v>0</v>
      </c>
      <c r="AB54" s="213">
        <v>871497.94</v>
      </c>
    </row>
    <row r="55" spans="1:28" ht="14.25">
      <c r="A55" s="398"/>
      <c r="B55" s="352"/>
      <c r="C55" s="345"/>
      <c r="D55" s="356" t="s">
        <v>533</v>
      </c>
      <c r="E55" s="232"/>
      <c r="F55" s="232"/>
      <c r="G55" s="232"/>
      <c r="H55" s="233"/>
      <c r="I55" s="213">
        <v>0</v>
      </c>
      <c r="J55" s="213">
        <v>0</v>
      </c>
      <c r="K55" s="400">
        <v>0</v>
      </c>
      <c r="L55" s="233"/>
      <c r="M55" s="213">
        <v>0</v>
      </c>
      <c r="N55" s="400">
        <v>0</v>
      </c>
      <c r="O55" s="233"/>
      <c r="P55" s="400">
        <v>0</v>
      </c>
      <c r="Q55" s="232"/>
      <c r="R55" s="233"/>
      <c r="S55" s="213">
        <v>0</v>
      </c>
      <c r="T55" s="213">
        <v>0</v>
      </c>
      <c r="U55" s="213">
        <v>0</v>
      </c>
      <c r="V55" s="213">
        <v>80000</v>
      </c>
      <c r="W55" s="213">
        <v>0</v>
      </c>
      <c r="X55" s="213">
        <v>0</v>
      </c>
      <c r="Y55" s="213">
        <v>0</v>
      </c>
      <c r="Z55" s="213">
        <v>0</v>
      </c>
      <c r="AA55" s="213">
        <v>0</v>
      </c>
      <c r="AB55" s="213">
        <v>80000</v>
      </c>
    </row>
    <row r="56" spans="1:28" ht="14.25">
      <c r="A56" s="398"/>
      <c r="B56" s="352"/>
      <c r="C56" s="345"/>
      <c r="D56" s="356" t="s">
        <v>535</v>
      </c>
      <c r="E56" s="232"/>
      <c r="F56" s="232"/>
      <c r="G56" s="232"/>
      <c r="H56" s="233"/>
      <c r="I56" s="213">
        <v>150000</v>
      </c>
      <c r="J56" s="213">
        <v>0</v>
      </c>
      <c r="K56" s="400">
        <v>0</v>
      </c>
      <c r="L56" s="233"/>
      <c r="M56" s="213">
        <v>0</v>
      </c>
      <c r="N56" s="400">
        <v>0</v>
      </c>
      <c r="O56" s="233"/>
      <c r="P56" s="400">
        <v>0</v>
      </c>
      <c r="Q56" s="232"/>
      <c r="R56" s="233"/>
      <c r="S56" s="213">
        <v>0</v>
      </c>
      <c r="T56" s="213">
        <v>0</v>
      </c>
      <c r="U56" s="213">
        <v>0</v>
      </c>
      <c r="V56" s="213">
        <v>0</v>
      </c>
      <c r="W56" s="213">
        <v>0</v>
      </c>
      <c r="X56" s="213">
        <v>0</v>
      </c>
      <c r="Y56" s="213">
        <v>0</v>
      </c>
      <c r="Z56" s="213">
        <v>0</v>
      </c>
      <c r="AA56" s="213">
        <v>0</v>
      </c>
      <c r="AB56" s="213">
        <v>150000</v>
      </c>
    </row>
    <row r="57" spans="1:28" ht="14.25">
      <c r="A57" s="398"/>
      <c r="B57" s="352"/>
      <c r="C57" s="345"/>
      <c r="D57" s="356" t="s">
        <v>537</v>
      </c>
      <c r="E57" s="232"/>
      <c r="F57" s="232"/>
      <c r="G57" s="232"/>
      <c r="H57" s="233"/>
      <c r="I57" s="213">
        <v>177730</v>
      </c>
      <c r="J57" s="213">
        <v>0</v>
      </c>
      <c r="K57" s="400">
        <v>0</v>
      </c>
      <c r="L57" s="233"/>
      <c r="M57" s="213">
        <v>0</v>
      </c>
      <c r="N57" s="400">
        <v>0</v>
      </c>
      <c r="O57" s="233"/>
      <c r="P57" s="400">
        <v>0</v>
      </c>
      <c r="Q57" s="232"/>
      <c r="R57" s="233"/>
      <c r="S57" s="213">
        <v>0</v>
      </c>
      <c r="T57" s="213">
        <v>0</v>
      </c>
      <c r="U57" s="213">
        <v>0</v>
      </c>
      <c r="V57" s="213">
        <v>0</v>
      </c>
      <c r="W57" s="213">
        <v>0</v>
      </c>
      <c r="X57" s="213">
        <v>0</v>
      </c>
      <c r="Y57" s="213">
        <v>0</v>
      </c>
      <c r="Z57" s="213">
        <v>0</v>
      </c>
      <c r="AA57" s="213">
        <v>0</v>
      </c>
      <c r="AB57" s="213">
        <v>177730</v>
      </c>
    </row>
    <row r="58" spans="1:28" ht="14.25">
      <c r="A58" s="398"/>
      <c r="B58" s="352"/>
      <c r="C58" s="345"/>
      <c r="D58" s="356" t="s">
        <v>476</v>
      </c>
      <c r="E58" s="232"/>
      <c r="F58" s="232"/>
      <c r="G58" s="232"/>
      <c r="H58" s="233"/>
      <c r="I58" s="213">
        <v>5200</v>
      </c>
      <c r="J58" s="213">
        <v>0</v>
      </c>
      <c r="K58" s="400">
        <v>0</v>
      </c>
      <c r="L58" s="233"/>
      <c r="M58" s="213">
        <v>0</v>
      </c>
      <c r="N58" s="400">
        <v>0</v>
      </c>
      <c r="O58" s="233"/>
      <c r="P58" s="400">
        <v>0</v>
      </c>
      <c r="Q58" s="232"/>
      <c r="R58" s="233"/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213">
        <v>0</v>
      </c>
      <c r="AB58" s="213">
        <v>5200</v>
      </c>
    </row>
    <row r="59" spans="1:28" ht="14.25">
      <c r="A59" s="398"/>
      <c r="B59" s="352"/>
      <c r="C59" s="345"/>
      <c r="D59" s="356" t="s">
        <v>478</v>
      </c>
      <c r="E59" s="232"/>
      <c r="F59" s="232"/>
      <c r="G59" s="232"/>
      <c r="H59" s="233"/>
      <c r="I59" s="213">
        <v>70000</v>
      </c>
      <c r="J59" s="213">
        <v>0</v>
      </c>
      <c r="K59" s="400">
        <v>59100</v>
      </c>
      <c r="L59" s="233"/>
      <c r="M59" s="213">
        <v>0</v>
      </c>
      <c r="N59" s="400">
        <v>0</v>
      </c>
      <c r="O59" s="233"/>
      <c r="P59" s="400">
        <v>30000</v>
      </c>
      <c r="Q59" s="232"/>
      <c r="R59" s="233"/>
      <c r="S59" s="213">
        <v>0</v>
      </c>
      <c r="T59" s="213">
        <v>0</v>
      </c>
      <c r="U59" s="213">
        <v>0</v>
      </c>
      <c r="V59" s="213">
        <v>30000</v>
      </c>
      <c r="W59" s="213">
        <v>0</v>
      </c>
      <c r="X59" s="213">
        <v>0</v>
      </c>
      <c r="Y59" s="213">
        <v>0</v>
      </c>
      <c r="Z59" s="213">
        <v>0</v>
      </c>
      <c r="AA59" s="213">
        <v>0</v>
      </c>
      <c r="AB59" s="213">
        <v>189100</v>
      </c>
    </row>
    <row r="60" spans="1:28" ht="14.25">
      <c r="A60" s="398"/>
      <c r="B60" s="352"/>
      <c r="C60" s="345"/>
      <c r="D60" s="356" t="s">
        <v>539</v>
      </c>
      <c r="E60" s="232"/>
      <c r="F60" s="232"/>
      <c r="G60" s="232"/>
      <c r="H60" s="233"/>
      <c r="I60" s="213">
        <v>0</v>
      </c>
      <c r="J60" s="213">
        <v>0</v>
      </c>
      <c r="K60" s="400">
        <v>0</v>
      </c>
      <c r="L60" s="233"/>
      <c r="M60" s="213">
        <v>0</v>
      </c>
      <c r="N60" s="400">
        <v>0</v>
      </c>
      <c r="O60" s="233"/>
      <c r="P60" s="400">
        <v>0</v>
      </c>
      <c r="Q60" s="232"/>
      <c r="R60" s="233"/>
      <c r="S60" s="213">
        <v>20000</v>
      </c>
      <c r="T60" s="213">
        <v>0</v>
      </c>
      <c r="U60" s="213">
        <v>0</v>
      </c>
      <c r="V60" s="213">
        <v>0</v>
      </c>
      <c r="W60" s="213">
        <v>0</v>
      </c>
      <c r="X60" s="213">
        <v>0</v>
      </c>
      <c r="Y60" s="213">
        <v>0</v>
      </c>
      <c r="Z60" s="213">
        <v>0</v>
      </c>
      <c r="AA60" s="213">
        <v>0</v>
      </c>
      <c r="AB60" s="213">
        <v>20000</v>
      </c>
    </row>
    <row r="61" spans="1:28" ht="14.25">
      <c r="A61" s="398"/>
      <c r="B61" s="353"/>
      <c r="C61" s="231"/>
      <c r="D61" s="401" t="s">
        <v>583</v>
      </c>
      <c r="E61" s="232"/>
      <c r="F61" s="232"/>
      <c r="G61" s="232"/>
      <c r="H61" s="233"/>
      <c r="I61" s="214">
        <v>402930</v>
      </c>
      <c r="J61" s="214">
        <v>0</v>
      </c>
      <c r="K61" s="402">
        <v>208105</v>
      </c>
      <c r="L61" s="233"/>
      <c r="M61" s="214">
        <v>0</v>
      </c>
      <c r="N61" s="402">
        <v>0</v>
      </c>
      <c r="O61" s="233"/>
      <c r="P61" s="402">
        <v>70000</v>
      </c>
      <c r="Q61" s="232"/>
      <c r="R61" s="233"/>
      <c r="S61" s="214">
        <v>891497.94</v>
      </c>
      <c r="T61" s="214">
        <v>0</v>
      </c>
      <c r="U61" s="214">
        <v>0</v>
      </c>
      <c r="V61" s="214">
        <v>160000</v>
      </c>
      <c r="W61" s="214">
        <v>0</v>
      </c>
      <c r="X61" s="214">
        <v>0</v>
      </c>
      <c r="Y61" s="214">
        <v>0</v>
      </c>
      <c r="Z61" s="214">
        <v>0</v>
      </c>
      <c r="AA61" s="214">
        <v>0</v>
      </c>
      <c r="AB61" s="214">
        <v>1732532.94</v>
      </c>
    </row>
    <row r="62" spans="1:28" ht="14.25">
      <c r="A62" s="399"/>
      <c r="B62" s="403" t="s">
        <v>584</v>
      </c>
      <c r="C62" s="232"/>
      <c r="D62" s="232"/>
      <c r="E62" s="232"/>
      <c r="F62" s="232"/>
      <c r="G62" s="232"/>
      <c r="H62" s="233"/>
      <c r="I62" s="215">
        <v>402930</v>
      </c>
      <c r="J62" s="215">
        <v>0</v>
      </c>
      <c r="K62" s="404">
        <v>208105</v>
      </c>
      <c r="L62" s="233"/>
      <c r="M62" s="215">
        <v>0</v>
      </c>
      <c r="N62" s="404">
        <v>0</v>
      </c>
      <c r="O62" s="233"/>
      <c r="P62" s="404">
        <v>70000</v>
      </c>
      <c r="Q62" s="232"/>
      <c r="R62" s="233"/>
      <c r="S62" s="215">
        <v>891497.94</v>
      </c>
      <c r="T62" s="215">
        <v>0</v>
      </c>
      <c r="U62" s="215">
        <v>0</v>
      </c>
      <c r="V62" s="215">
        <v>160000</v>
      </c>
      <c r="W62" s="215">
        <v>0</v>
      </c>
      <c r="X62" s="215">
        <v>0</v>
      </c>
      <c r="Y62" s="215">
        <v>0</v>
      </c>
      <c r="Z62" s="215">
        <v>0</v>
      </c>
      <c r="AA62" s="215">
        <v>0</v>
      </c>
      <c r="AB62" s="215">
        <v>1732532.94</v>
      </c>
    </row>
    <row r="63" spans="1:28" ht="14.25">
      <c r="A63" s="356" t="s">
        <v>7</v>
      </c>
      <c r="B63" s="356" t="s">
        <v>433</v>
      </c>
      <c r="C63" s="258"/>
      <c r="D63" s="356" t="s">
        <v>481</v>
      </c>
      <c r="E63" s="232"/>
      <c r="F63" s="232"/>
      <c r="G63" s="232"/>
      <c r="H63" s="233"/>
      <c r="I63" s="213">
        <v>185277.61</v>
      </c>
      <c r="J63" s="213">
        <v>0</v>
      </c>
      <c r="K63" s="400">
        <v>0</v>
      </c>
      <c r="L63" s="233"/>
      <c r="M63" s="213">
        <v>0</v>
      </c>
      <c r="N63" s="400">
        <v>0</v>
      </c>
      <c r="O63" s="233"/>
      <c r="P63" s="400">
        <v>18363.39</v>
      </c>
      <c r="Q63" s="232"/>
      <c r="R63" s="233"/>
      <c r="S63" s="213">
        <v>0</v>
      </c>
      <c r="T63" s="213">
        <v>0</v>
      </c>
      <c r="U63" s="213">
        <v>0</v>
      </c>
      <c r="V63" s="213">
        <v>0</v>
      </c>
      <c r="W63" s="213">
        <v>0</v>
      </c>
      <c r="X63" s="213">
        <v>0</v>
      </c>
      <c r="Y63" s="213">
        <v>0</v>
      </c>
      <c r="Z63" s="213">
        <v>0</v>
      </c>
      <c r="AA63" s="213">
        <v>0</v>
      </c>
      <c r="AB63" s="213">
        <v>203641</v>
      </c>
    </row>
    <row r="64" spans="1:28" ht="14.25">
      <c r="A64" s="398"/>
      <c r="B64" s="352"/>
      <c r="C64" s="345"/>
      <c r="D64" s="356" t="s">
        <v>483</v>
      </c>
      <c r="E64" s="232"/>
      <c r="F64" s="232"/>
      <c r="G64" s="232"/>
      <c r="H64" s="233"/>
      <c r="I64" s="213">
        <v>9314</v>
      </c>
      <c r="J64" s="213">
        <v>0</v>
      </c>
      <c r="K64" s="400">
        <v>0</v>
      </c>
      <c r="L64" s="233"/>
      <c r="M64" s="213">
        <v>0</v>
      </c>
      <c r="N64" s="400">
        <v>0</v>
      </c>
      <c r="O64" s="233"/>
      <c r="P64" s="400">
        <v>2892</v>
      </c>
      <c r="Q64" s="232"/>
      <c r="R64" s="233"/>
      <c r="S64" s="213">
        <v>0</v>
      </c>
      <c r="T64" s="213">
        <v>0</v>
      </c>
      <c r="U64" s="213">
        <v>0</v>
      </c>
      <c r="V64" s="213">
        <v>0</v>
      </c>
      <c r="W64" s="213">
        <v>0</v>
      </c>
      <c r="X64" s="213">
        <v>0</v>
      </c>
      <c r="Y64" s="213">
        <v>0</v>
      </c>
      <c r="Z64" s="213">
        <v>0</v>
      </c>
      <c r="AA64" s="213">
        <v>0</v>
      </c>
      <c r="AB64" s="213">
        <v>12206</v>
      </c>
    </row>
    <row r="65" spans="1:28" ht="14.25">
      <c r="A65" s="398"/>
      <c r="B65" s="352"/>
      <c r="C65" s="345"/>
      <c r="D65" s="356" t="s">
        <v>541</v>
      </c>
      <c r="E65" s="232"/>
      <c r="F65" s="232"/>
      <c r="G65" s="232"/>
      <c r="H65" s="233"/>
      <c r="I65" s="213">
        <v>20000</v>
      </c>
      <c r="J65" s="213">
        <v>0</v>
      </c>
      <c r="K65" s="400">
        <v>0</v>
      </c>
      <c r="L65" s="233"/>
      <c r="M65" s="213">
        <v>0</v>
      </c>
      <c r="N65" s="400">
        <v>0</v>
      </c>
      <c r="O65" s="233"/>
      <c r="P65" s="400">
        <v>8000</v>
      </c>
      <c r="Q65" s="232"/>
      <c r="R65" s="233"/>
      <c r="S65" s="213">
        <v>0</v>
      </c>
      <c r="T65" s="213">
        <v>0</v>
      </c>
      <c r="U65" s="213">
        <v>0</v>
      </c>
      <c r="V65" s="213">
        <v>0</v>
      </c>
      <c r="W65" s="213">
        <v>0</v>
      </c>
      <c r="X65" s="213">
        <v>0</v>
      </c>
      <c r="Y65" s="213">
        <v>0</v>
      </c>
      <c r="Z65" s="213">
        <v>0</v>
      </c>
      <c r="AA65" s="213">
        <v>0</v>
      </c>
      <c r="AB65" s="213">
        <v>28000</v>
      </c>
    </row>
    <row r="66" spans="1:28" ht="14.25">
      <c r="A66" s="398"/>
      <c r="B66" s="352"/>
      <c r="C66" s="345"/>
      <c r="D66" s="356" t="s">
        <v>543</v>
      </c>
      <c r="E66" s="232"/>
      <c r="F66" s="232"/>
      <c r="G66" s="232"/>
      <c r="H66" s="233"/>
      <c r="I66" s="213">
        <v>20000</v>
      </c>
      <c r="J66" s="213">
        <v>0</v>
      </c>
      <c r="K66" s="400">
        <v>0</v>
      </c>
      <c r="L66" s="233"/>
      <c r="M66" s="213">
        <v>0</v>
      </c>
      <c r="N66" s="400">
        <v>0</v>
      </c>
      <c r="O66" s="233"/>
      <c r="P66" s="400">
        <v>0</v>
      </c>
      <c r="Q66" s="232"/>
      <c r="R66" s="233"/>
      <c r="S66" s="213">
        <v>0</v>
      </c>
      <c r="T66" s="213">
        <v>0</v>
      </c>
      <c r="U66" s="213">
        <v>0</v>
      </c>
      <c r="V66" s="213">
        <v>0</v>
      </c>
      <c r="W66" s="213">
        <v>0</v>
      </c>
      <c r="X66" s="213">
        <v>0</v>
      </c>
      <c r="Y66" s="213">
        <v>0</v>
      </c>
      <c r="Z66" s="213">
        <v>0</v>
      </c>
      <c r="AA66" s="213">
        <v>0</v>
      </c>
      <c r="AB66" s="213">
        <v>20000</v>
      </c>
    </row>
    <row r="67" spans="1:28" ht="14.25">
      <c r="A67" s="398"/>
      <c r="B67" s="352"/>
      <c r="C67" s="345"/>
      <c r="D67" s="356" t="s">
        <v>545</v>
      </c>
      <c r="E67" s="232"/>
      <c r="F67" s="232"/>
      <c r="G67" s="232"/>
      <c r="H67" s="233"/>
      <c r="I67" s="213">
        <v>90000</v>
      </c>
      <c r="J67" s="213">
        <v>0</v>
      </c>
      <c r="K67" s="400">
        <v>0</v>
      </c>
      <c r="L67" s="233"/>
      <c r="M67" s="213">
        <v>0</v>
      </c>
      <c r="N67" s="400">
        <v>0</v>
      </c>
      <c r="O67" s="233"/>
      <c r="P67" s="400">
        <v>25000</v>
      </c>
      <c r="Q67" s="232"/>
      <c r="R67" s="233"/>
      <c r="S67" s="213">
        <v>0</v>
      </c>
      <c r="T67" s="213">
        <v>0</v>
      </c>
      <c r="U67" s="213">
        <v>0</v>
      </c>
      <c r="V67" s="213">
        <v>0</v>
      </c>
      <c r="W67" s="213">
        <v>0</v>
      </c>
      <c r="X67" s="213">
        <v>0</v>
      </c>
      <c r="Y67" s="213">
        <v>0</v>
      </c>
      <c r="Z67" s="213">
        <v>0</v>
      </c>
      <c r="AA67" s="213">
        <v>0</v>
      </c>
      <c r="AB67" s="213">
        <v>115000</v>
      </c>
    </row>
    <row r="68" spans="1:28" ht="14.25">
      <c r="A68" s="398"/>
      <c r="B68" s="353"/>
      <c r="C68" s="231"/>
      <c r="D68" s="401" t="s">
        <v>583</v>
      </c>
      <c r="E68" s="232"/>
      <c r="F68" s="232"/>
      <c r="G68" s="232"/>
      <c r="H68" s="233"/>
      <c r="I68" s="214">
        <v>324591.61</v>
      </c>
      <c r="J68" s="214">
        <v>0</v>
      </c>
      <c r="K68" s="402">
        <v>0</v>
      </c>
      <c r="L68" s="233"/>
      <c r="M68" s="214">
        <v>0</v>
      </c>
      <c r="N68" s="402">
        <v>0</v>
      </c>
      <c r="O68" s="233"/>
      <c r="P68" s="402">
        <v>54255.39</v>
      </c>
      <c r="Q68" s="232"/>
      <c r="R68" s="233"/>
      <c r="S68" s="214">
        <v>0</v>
      </c>
      <c r="T68" s="214">
        <v>0</v>
      </c>
      <c r="U68" s="214">
        <v>0</v>
      </c>
      <c r="V68" s="214">
        <v>0</v>
      </c>
      <c r="W68" s="214">
        <v>0</v>
      </c>
      <c r="X68" s="214">
        <v>0</v>
      </c>
      <c r="Y68" s="214">
        <v>0</v>
      </c>
      <c r="Z68" s="214">
        <v>0</v>
      </c>
      <c r="AA68" s="214">
        <v>0</v>
      </c>
      <c r="AB68" s="214">
        <v>378847</v>
      </c>
    </row>
    <row r="69" spans="1:28" ht="14.25">
      <c r="A69" s="399"/>
      <c r="B69" s="403" t="s">
        <v>584</v>
      </c>
      <c r="C69" s="232"/>
      <c r="D69" s="232"/>
      <c r="E69" s="232"/>
      <c r="F69" s="232"/>
      <c r="G69" s="232"/>
      <c r="H69" s="233"/>
      <c r="I69" s="215">
        <v>324591.61</v>
      </c>
      <c r="J69" s="215">
        <v>0</v>
      </c>
      <c r="K69" s="404">
        <v>0</v>
      </c>
      <c r="L69" s="233"/>
      <c r="M69" s="215">
        <v>0</v>
      </c>
      <c r="N69" s="404">
        <v>0</v>
      </c>
      <c r="O69" s="233"/>
      <c r="P69" s="404">
        <v>54255.39</v>
      </c>
      <c r="Q69" s="232"/>
      <c r="R69" s="233"/>
      <c r="S69" s="215">
        <v>0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v>0</v>
      </c>
      <c r="Z69" s="215">
        <v>0</v>
      </c>
      <c r="AA69" s="215">
        <v>0</v>
      </c>
      <c r="AB69" s="215">
        <v>378847</v>
      </c>
    </row>
    <row r="70" spans="1:28" ht="14.25">
      <c r="A70" s="217"/>
      <c r="B70" s="218"/>
      <c r="C70" s="199"/>
      <c r="D70" s="198"/>
      <c r="E70" s="198"/>
      <c r="F70" s="198"/>
      <c r="G70" s="198"/>
      <c r="H70" s="197"/>
      <c r="I70" s="215"/>
      <c r="J70" s="215"/>
      <c r="K70" s="215"/>
      <c r="L70" s="197"/>
      <c r="M70" s="215"/>
      <c r="N70" s="215"/>
      <c r="O70" s="197"/>
      <c r="P70" s="215"/>
      <c r="Q70" s="198"/>
      <c r="R70" s="197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</row>
    <row r="71" spans="1:28" ht="14.25">
      <c r="A71" s="217"/>
      <c r="B71" s="218"/>
      <c r="C71" s="199"/>
      <c r="D71" s="198"/>
      <c r="E71" s="198"/>
      <c r="F71" s="198"/>
      <c r="G71" s="198"/>
      <c r="H71" s="197"/>
      <c r="I71" s="215"/>
      <c r="J71" s="215"/>
      <c r="K71" s="215"/>
      <c r="L71" s="197"/>
      <c r="M71" s="215"/>
      <c r="N71" s="215"/>
      <c r="O71" s="197"/>
      <c r="P71" s="215"/>
      <c r="Q71" s="198"/>
      <c r="R71" s="197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</row>
    <row r="72" spans="1:28" ht="14.25">
      <c r="A72" s="217"/>
      <c r="B72" s="218"/>
      <c r="C72" s="199"/>
      <c r="D72" s="198"/>
      <c r="E72" s="198"/>
      <c r="F72" s="198"/>
      <c r="G72" s="198"/>
      <c r="H72" s="197"/>
      <c r="I72" s="215"/>
      <c r="J72" s="215"/>
      <c r="K72" s="215"/>
      <c r="L72" s="197"/>
      <c r="M72" s="215"/>
      <c r="N72" s="215"/>
      <c r="O72" s="197"/>
      <c r="P72" s="215"/>
      <c r="Q72" s="198"/>
      <c r="R72" s="197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</row>
    <row r="73" spans="1:28" ht="14.25">
      <c r="A73" s="217"/>
      <c r="B73" s="218"/>
      <c r="C73" s="199"/>
      <c r="D73" s="198"/>
      <c r="E73" s="198"/>
      <c r="F73" s="198"/>
      <c r="G73" s="198"/>
      <c r="H73" s="197"/>
      <c r="I73" s="215"/>
      <c r="J73" s="215"/>
      <c r="K73" s="215"/>
      <c r="L73" s="197"/>
      <c r="M73" s="215"/>
      <c r="N73" s="215"/>
      <c r="O73" s="197"/>
      <c r="P73" s="215"/>
      <c r="Q73" s="198"/>
      <c r="R73" s="197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</row>
    <row r="74" spans="1:28" ht="14.25">
      <c r="A74" s="356" t="s">
        <v>40</v>
      </c>
      <c r="B74" s="356" t="s">
        <v>433</v>
      </c>
      <c r="C74" s="258"/>
      <c r="D74" s="356" t="s">
        <v>548</v>
      </c>
      <c r="E74" s="232"/>
      <c r="F74" s="232"/>
      <c r="G74" s="232"/>
      <c r="H74" s="233"/>
      <c r="I74" s="213">
        <v>111000</v>
      </c>
      <c r="J74" s="213">
        <v>0</v>
      </c>
      <c r="K74" s="400">
        <v>28000</v>
      </c>
      <c r="L74" s="233"/>
      <c r="M74" s="213">
        <v>0</v>
      </c>
      <c r="N74" s="400">
        <v>0</v>
      </c>
      <c r="O74" s="233"/>
      <c r="P74" s="400">
        <v>0</v>
      </c>
      <c r="Q74" s="232"/>
      <c r="R74" s="233"/>
      <c r="S74" s="213">
        <v>37000</v>
      </c>
      <c r="T74" s="213">
        <v>0</v>
      </c>
      <c r="U74" s="213">
        <v>0</v>
      </c>
      <c r="V74" s="213">
        <v>27700</v>
      </c>
      <c r="W74" s="213">
        <v>0</v>
      </c>
      <c r="X74" s="213">
        <v>0</v>
      </c>
      <c r="Y74" s="213">
        <v>0</v>
      </c>
      <c r="Z74" s="213">
        <v>0</v>
      </c>
      <c r="AA74" s="213">
        <v>0</v>
      </c>
      <c r="AB74" s="213">
        <v>203700</v>
      </c>
    </row>
    <row r="75" spans="1:28" ht="14.25">
      <c r="A75" s="398"/>
      <c r="B75" s="352"/>
      <c r="C75" s="345"/>
      <c r="D75" s="356" t="s">
        <v>550</v>
      </c>
      <c r="E75" s="232"/>
      <c r="F75" s="232"/>
      <c r="G75" s="232"/>
      <c r="H75" s="233"/>
      <c r="I75" s="213">
        <v>0</v>
      </c>
      <c r="J75" s="213">
        <v>0</v>
      </c>
      <c r="K75" s="400">
        <v>30000</v>
      </c>
      <c r="L75" s="233"/>
      <c r="M75" s="213">
        <v>0</v>
      </c>
      <c r="N75" s="400">
        <v>0</v>
      </c>
      <c r="O75" s="233"/>
      <c r="P75" s="400">
        <v>0</v>
      </c>
      <c r="Q75" s="232"/>
      <c r="R75" s="233"/>
      <c r="S75" s="213">
        <v>2400</v>
      </c>
      <c r="T75" s="213">
        <v>0</v>
      </c>
      <c r="U75" s="213">
        <v>0</v>
      </c>
      <c r="V75" s="213">
        <v>0</v>
      </c>
      <c r="W75" s="213">
        <v>0</v>
      </c>
      <c r="X75" s="213">
        <v>0</v>
      </c>
      <c r="Y75" s="213">
        <v>0</v>
      </c>
      <c r="Z75" s="213">
        <v>0</v>
      </c>
      <c r="AA75" s="213">
        <v>0</v>
      </c>
      <c r="AB75" s="213">
        <v>32400</v>
      </c>
    </row>
    <row r="76" spans="1:28" ht="14.25">
      <c r="A76" s="398"/>
      <c r="B76" s="352"/>
      <c r="C76" s="345"/>
      <c r="D76" s="356" t="s">
        <v>269</v>
      </c>
      <c r="E76" s="232"/>
      <c r="F76" s="232"/>
      <c r="G76" s="232"/>
      <c r="H76" s="233"/>
      <c r="I76" s="213">
        <v>50000</v>
      </c>
      <c r="J76" s="213">
        <v>0</v>
      </c>
      <c r="K76" s="400">
        <v>0</v>
      </c>
      <c r="L76" s="233"/>
      <c r="M76" s="213">
        <v>0</v>
      </c>
      <c r="N76" s="400">
        <v>0</v>
      </c>
      <c r="O76" s="233"/>
      <c r="P76" s="400">
        <v>79948</v>
      </c>
      <c r="Q76" s="232"/>
      <c r="R76" s="233"/>
      <c r="S76" s="213">
        <v>0</v>
      </c>
      <c r="T76" s="213">
        <v>0</v>
      </c>
      <c r="U76" s="213">
        <v>0</v>
      </c>
      <c r="V76" s="213">
        <v>0</v>
      </c>
      <c r="W76" s="213">
        <v>0</v>
      </c>
      <c r="X76" s="213">
        <v>0</v>
      </c>
      <c r="Y76" s="213">
        <v>0</v>
      </c>
      <c r="Z76" s="213">
        <v>0</v>
      </c>
      <c r="AA76" s="213">
        <v>0</v>
      </c>
      <c r="AB76" s="213">
        <v>129948</v>
      </c>
    </row>
    <row r="77" spans="1:28" ht="14.25">
      <c r="A77" s="398"/>
      <c r="B77" s="353"/>
      <c r="C77" s="231"/>
      <c r="D77" s="401" t="s">
        <v>583</v>
      </c>
      <c r="E77" s="232"/>
      <c r="F77" s="232"/>
      <c r="G77" s="232"/>
      <c r="H77" s="233"/>
      <c r="I77" s="214">
        <v>161000</v>
      </c>
      <c r="J77" s="214">
        <v>0</v>
      </c>
      <c r="K77" s="402">
        <v>58000</v>
      </c>
      <c r="L77" s="233"/>
      <c r="M77" s="214">
        <v>0</v>
      </c>
      <c r="N77" s="402">
        <v>0</v>
      </c>
      <c r="O77" s="233"/>
      <c r="P77" s="402">
        <v>79948</v>
      </c>
      <c r="Q77" s="232"/>
      <c r="R77" s="233"/>
      <c r="S77" s="214">
        <v>39400</v>
      </c>
      <c r="T77" s="214">
        <v>0</v>
      </c>
      <c r="U77" s="214">
        <v>0</v>
      </c>
      <c r="V77" s="214">
        <v>27700</v>
      </c>
      <c r="W77" s="214">
        <v>0</v>
      </c>
      <c r="X77" s="214">
        <v>0</v>
      </c>
      <c r="Y77" s="214">
        <v>0</v>
      </c>
      <c r="Z77" s="214">
        <v>0</v>
      </c>
      <c r="AA77" s="214">
        <v>0</v>
      </c>
      <c r="AB77" s="214">
        <v>366048</v>
      </c>
    </row>
    <row r="78" spans="1:28" ht="14.25">
      <c r="A78" s="399"/>
      <c r="B78" s="403" t="s">
        <v>584</v>
      </c>
      <c r="C78" s="232"/>
      <c r="D78" s="232"/>
      <c r="E78" s="232"/>
      <c r="F78" s="232"/>
      <c r="G78" s="232"/>
      <c r="H78" s="233"/>
      <c r="I78" s="215">
        <v>161000</v>
      </c>
      <c r="J78" s="215">
        <v>0</v>
      </c>
      <c r="K78" s="404">
        <v>58000</v>
      </c>
      <c r="L78" s="233"/>
      <c r="M78" s="215">
        <v>0</v>
      </c>
      <c r="N78" s="404">
        <v>0</v>
      </c>
      <c r="O78" s="233"/>
      <c r="P78" s="404">
        <v>79948</v>
      </c>
      <c r="Q78" s="232"/>
      <c r="R78" s="233"/>
      <c r="S78" s="215">
        <v>39400</v>
      </c>
      <c r="T78" s="215">
        <v>0</v>
      </c>
      <c r="U78" s="215">
        <v>0</v>
      </c>
      <c r="V78" s="215">
        <v>27700</v>
      </c>
      <c r="W78" s="215">
        <v>0</v>
      </c>
      <c r="X78" s="215">
        <v>0</v>
      </c>
      <c r="Y78" s="215">
        <v>0</v>
      </c>
      <c r="Z78" s="215">
        <v>0</v>
      </c>
      <c r="AA78" s="215">
        <v>0</v>
      </c>
      <c r="AB78" s="215">
        <v>366048</v>
      </c>
    </row>
    <row r="79" spans="1:28" ht="14.25">
      <c r="A79" s="356" t="s">
        <v>41</v>
      </c>
      <c r="B79" s="356" t="s">
        <v>433</v>
      </c>
      <c r="C79" s="258"/>
      <c r="D79" s="356" t="s">
        <v>559</v>
      </c>
      <c r="E79" s="232"/>
      <c r="F79" s="232"/>
      <c r="G79" s="232"/>
      <c r="H79" s="233"/>
      <c r="I79" s="213">
        <v>0</v>
      </c>
      <c r="J79" s="213">
        <v>0</v>
      </c>
      <c r="K79" s="400">
        <v>0</v>
      </c>
      <c r="L79" s="233"/>
      <c r="M79" s="213">
        <v>0</v>
      </c>
      <c r="N79" s="400">
        <v>0</v>
      </c>
      <c r="O79" s="233"/>
      <c r="P79" s="400">
        <v>0</v>
      </c>
      <c r="Q79" s="232"/>
      <c r="R79" s="233"/>
      <c r="S79" s="213">
        <v>30000</v>
      </c>
      <c r="T79" s="213">
        <v>0</v>
      </c>
      <c r="U79" s="213">
        <v>0</v>
      </c>
      <c r="V79" s="213">
        <v>0</v>
      </c>
      <c r="W79" s="213">
        <v>0</v>
      </c>
      <c r="X79" s="213">
        <v>0</v>
      </c>
      <c r="Y79" s="213">
        <v>0</v>
      </c>
      <c r="Z79" s="213">
        <v>0</v>
      </c>
      <c r="AA79" s="213">
        <v>0</v>
      </c>
      <c r="AB79" s="213">
        <v>30000</v>
      </c>
    </row>
    <row r="80" spans="1:28" ht="14.25">
      <c r="A80" s="398"/>
      <c r="B80" s="352"/>
      <c r="C80" s="345"/>
      <c r="D80" s="356" t="s">
        <v>561</v>
      </c>
      <c r="E80" s="232"/>
      <c r="F80" s="232"/>
      <c r="G80" s="232"/>
      <c r="H80" s="233"/>
      <c r="I80" s="213">
        <v>0</v>
      </c>
      <c r="J80" s="213">
        <v>0</v>
      </c>
      <c r="K80" s="400">
        <v>0</v>
      </c>
      <c r="L80" s="233"/>
      <c r="M80" s="213">
        <v>0</v>
      </c>
      <c r="N80" s="400">
        <v>0</v>
      </c>
      <c r="O80" s="233"/>
      <c r="P80" s="400">
        <v>0</v>
      </c>
      <c r="Q80" s="232"/>
      <c r="R80" s="233"/>
      <c r="S80" s="213">
        <v>0</v>
      </c>
      <c r="T80" s="213">
        <v>0</v>
      </c>
      <c r="U80" s="213">
        <v>0</v>
      </c>
      <c r="V80" s="213">
        <v>0</v>
      </c>
      <c r="W80" s="213">
        <v>0</v>
      </c>
      <c r="X80" s="213">
        <v>0</v>
      </c>
      <c r="Y80" s="213">
        <v>0</v>
      </c>
      <c r="Z80" s="213">
        <v>704000</v>
      </c>
      <c r="AA80" s="213">
        <v>0</v>
      </c>
      <c r="AB80" s="213">
        <v>704000</v>
      </c>
    </row>
    <row r="81" spans="1:28" ht="14.25">
      <c r="A81" s="398"/>
      <c r="B81" s="352"/>
      <c r="C81" s="345"/>
      <c r="D81" s="356" t="s">
        <v>563</v>
      </c>
      <c r="E81" s="232"/>
      <c r="F81" s="232"/>
      <c r="G81" s="232"/>
      <c r="H81" s="233"/>
      <c r="I81" s="213">
        <v>0</v>
      </c>
      <c r="J81" s="213">
        <v>0</v>
      </c>
      <c r="K81" s="400">
        <v>0</v>
      </c>
      <c r="L81" s="233"/>
      <c r="M81" s="213">
        <v>0</v>
      </c>
      <c r="N81" s="400">
        <v>0</v>
      </c>
      <c r="O81" s="233"/>
      <c r="P81" s="400">
        <v>0</v>
      </c>
      <c r="Q81" s="232"/>
      <c r="R81" s="233"/>
      <c r="S81" s="213">
        <v>0</v>
      </c>
      <c r="T81" s="213">
        <v>0</v>
      </c>
      <c r="U81" s="213">
        <v>0</v>
      </c>
      <c r="V81" s="213">
        <v>0</v>
      </c>
      <c r="W81" s="213">
        <v>0</v>
      </c>
      <c r="X81" s="213">
        <v>0</v>
      </c>
      <c r="Y81" s="213">
        <v>0</v>
      </c>
      <c r="Z81" s="213">
        <v>2507000</v>
      </c>
      <c r="AA81" s="213">
        <v>0</v>
      </c>
      <c r="AB81" s="213">
        <v>2507000</v>
      </c>
    </row>
    <row r="82" spans="1:28" ht="14.25">
      <c r="A82" s="398"/>
      <c r="B82" s="353"/>
      <c r="C82" s="231"/>
      <c r="D82" s="401" t="s">
        <v>583</v>
      </c>
      <c r="E82" s="232"/>
      <c r="F82" s="232"/>
      <c r="G82" s="232"/>
      <c r="H82" s="233"/>
      <c r="I82" s="214">
        <v>0</v>
      </c>
      <c r="J82" s="214">
        <v>0</v>
      </c>
      <c r="K82" s="402">
        <v>0</v>
      </c>
      <c r="L82" s="233"/>
      <c r="M82" s="214">
        <v>0</v>
      </c>
      <c r="N82" s="402">
        <v>0</v>
      </c>
      <c r="O82" s="233"/>
      <c r="P82" s="402">
        <v>0</v>
      </c>
      <c r="Q82" s="232"/>
      <c r="R82" s="233"/>
      <c r="S82" s="214">
        <v>30000</v>
      </c>
      <c r="T82" s="214">
        <v>0</v>
      </c>
      <c r="U82" s="214">
        <v>0</v>
      </c>
      <c r="V82" s="214">
        <v>0</v>
      </c>
      <c r="W82" s="214">
        <v>0</v>
      </c>
      <c r="X82" s="214">
        <v>0</v>
      </c>
      <c r="Y82" s="214">
        <v>0</v>
      </c>
      <c r="Z82" s="214">
        <v>3211000</v>
      </c>
      <c r="AA82" s="214">
        <v>0</v>
      </c>
      <c r="AB82" s="214">
        <v>3241000</v>
      </c>
    </row>
    <row r="83" spans="1:28" ht="14.25">
      <c r="A83" s="399"/>
      <c r="B83" s="403" t="s">
        <v>584</v>
      </c>
      <c r="C83" s="232"/>
      <c r="D83" s="232"/>
      <c r="E83" s="232"/>
      <c r="F83" s="232"/>
      <c r="G83" s="232"/>
      <c r="H83" s="233"/>
      <c r="I83" s="215">
        <v>0</v>
      </c>
      <c r="J83" s="215">
        <v>0</v>
      </c>
      <c r="K83" s="404">
        <v>0</v>
      </c>
      <c r="L83" s="233"/>
      <c r="M83" s="215">
        <v>0</v>
      </c>
      <c r="N83" s="404">
        <v>0</v>
      </c>
      <c r="O83" s="233"/>
      <c r="P83" s="404">
        <v>0</v>
      </c>
      <c r="Q83" s="232"/>
      <c r="R83" s="233"/>
      <c r="S83" s="215">
        <v>30000</v>
      </c>
      <c r="T83" s="215">
        <v>0</v>
      </c>
      <c r="U83" s="215">
        <v>0</v>
      </c>
      <c r="V83" s="215">
        <v>0</v>
      </c>
      <c r="W83" s="215">
        <v>0</v>
      </c>
      <c r="X83" s="215">
        <v>0</v>
      </c>
      <c r="Y83" s="215">
        <v>0</v>
      </c>
      <c r="Z83" s="215">
        <v>3211000</v>
      </c>
      <c r="AA83" s="215">
        <v>0</v>
      </c>
      <c r="AB83" s="215">
        <v>3241000</v>
      </c>
    </row>
    <row r="84" spans="1:28" ht="14.25">
      <c r="A84" s="356" t="s">
        <v>22</v>
      </c>
      <c r="B84" s="356" t="s">
        <v>433</v>
      </c>
      <c r="C84" s="258"/>
      <c r="D84" s="356" t="s">
        <v>554</v>
      </c>
      <c r="E84" s="232"/>
      <c r="F84" s="232"/>
      <c r="G84" s="232"/>
      <c r="H84" s="233"/>
      <c r="I84" s="213">
        <v>11000</v>
      </c>
      <c r="J84" s="213">
        <v>0</v>
      </c>
      <c r="K84" s="400">
        <v>0</v>
      </c>
      <c r="L84" s="233"/>
      <c r="M84" s="213">
        <v>0</v>
      </c>
      <c r="N84" s="400">
        <v>0</v>
      </c>
      <c r="O84" s="233"/>
      <c r="P84" s="400">
        <v>0</v>
      </c>
      <c r="Q84" s="232"/>
      <c r="R84" s="233"/>
      <c r="S84" s="213">
        <v>0</v>
      </c>
      <c r="T84" s="213">
        <v>0</v>
      </c>
      <c r="U84" s="213">
        <v>0</v>
      </c>
      <c r="V84" s="213">
        <v>0</v>
      </c>
      <c r="W84" s="213">
        <v>0</v>
      </c>
      <c r="X84" s="213">
        <v>0</v>
      </c>
      <c r="Y84" s="213">
        <v>0</v>
      </c>
      <c r="Z84" s="213">
        <v>0</v>
      </c>
      <c r="AA84" s="213">
        <v>0</v>
      </c>
      <c r="AB84" s="213">
        <v>11000</v>
      </c>
    </row>
    <row r="85" spans="1:28" ht="14.25">
      <c r="A85" s="398"/>
      <c r="B85" s="352"/>
      <c r="C85" s="345"/>
      <c r="D85" s="356" t="s">
        <v>556</v>
      </c>
      <c r="E85" s="232"/>
      <c r="F85" s="232"/>
      <c r="G85" s="232"/>
      <c r="H85" s="233"/>
      <c r="I85" s="213">
        <v>13000</v>
      </c>
      <c r="J85" s="213">
        <v>0</v>
      </c>
      <c r="K85" s="400">
        <v>0</v>
      </c>
      <c r="L85" s="233"/>
      <c r="M85" s="213">
        <v>0</v>
      </c>
      <c r="N85" s="400">
        <v>0</v>
      </c>
      <c r="O85" s="233"/>
      <c r="P85" s="400">
        <v>1844000</v>
      </c>
      <c r="Q85" s="232"/>
      <c r="R85" s="233"/>
      <c r="S85" s="213">
        <v>0</v>
      </c>
      <c r="T85" s="213">
        <v>0</v>
      </c>
      <c r="U85" s="213">
        <v>0</v>
      </c>
      <c r="V85" s="213">
        <v>200000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2057000</v>
      </c>
    </row>
    <row r="86" spans="1:28" ht="14.25">
      <c r="A86" s="398"/>
      <c r="B86" s="353"/>
      <c r="C86" s="231"/>
      <c r="D86" s="401" t="s">
        <v>583</v>
      </c>
      <c r="E86" s="232"/>
      <c r="F86" s="232"/>
      <c r="G86" s="232"/>
      <c r="H86" s="233"/>
      <c r="I86" s="214">
        <v>24000</v>
      </c>
      <c r="J86" s="214">
        <v>0</v>
      </c>
      <c r="K86" s="402">
        <v>0</v>
      </c>
      <c r="L86" s="233"/>
      <c r="M86" s="214">
        <v>0</v>
      </c>
      <c r="N86" s="402">
        <v>0</v>
      </c>
      <c r="O86" s="233"/>
      <c r="P86" s="402">
        <v>1844000</v>
      </c>
      <c r="Q86" s="232"/>
      <c r="R86" s="233"/>
      <c r="S86" s="214">
        <v>0</v>
      </c>
      <c r="T86" s="214">
        <v>0</v>
      </c>
      <c r="U86" s="214">
        <v>0</v>
      </c>
      <c r="V86" s="214">
        <v>200000</v>
      </c>
      <c r="W86" s="214">
        <v>0</v>
      </c>
      <c r="X86" s="214">
        <v>0</v>
      </c>
      <c r="Y86" s="214">
        <v>0</v>
      </c>
      <c r="Z86" s="214">
        <v>0</v>
      </c>
      <c r="AA86" s="214">
        <v>0</v>
      </c>
      <c r="AB86" s="214">
        <v>2068000</v>
      </c>
    </row>
    <row r="87" spans="1:28" ht="14.25">
      <c r="A87" s="399"/>
      <c r="B87" s="403" t="s">
        <v>584</v>
      </c>
      <c r="C87" s="232"/>
      <c r="D87" s="232"/>
      <c r="E87" s="232"/>
      <c r="F87" s="232"/>
      <c r="G87" s="232"/>
      <c r="H87" s="233"/>
      <c r="I87" s="215">
        <v>24000</v>
      </c>
      <c r="J87" s="215">
        <v>0</v>
      </c>
      <c r="K87" s="404">
        <v>0</v>
      </c>
      <c r="L87" s="233"/>
      <c r="M87" s="215">
        <v>0</v>
      </c>
      <c r="N87" s="404">
        <v>0</v>
      </c>
      <c r="O87" s="233"/>
      <c r="P87" s="404">
        <v>1844000</v>
      </c>
      <c r="Q87" s="232"/>
      <c r="R87" s="233"/>
      <c r="S87" s="215">
        <v>0</v>
      </c>
      <c r="T87" s="215">
        <v>0</v>
      </c>
      <c r="U87" s="215">
        <v>0</v>
      </c>
      <c r="V87" s="215">
        <v>200000</v>
      </c>
      <c r="W87" s="215">
        <v>0</v>
      </c>
      <c r="X87" s="215">
        <v>0</v>
      </c>
      <c r="Y87" s="215">
        <v>0</v>
      </c>
      <c r="Z87" s="215">
        <v>0</v>
      </c>
      <c r="AA87" s="215">
        <v>0</v>
      </c>
      <c r="AB87" s="215">
        <v>2068000</v>
      </c>
    </row>
    <row r="88" spans="1:28" ht="14.25">
      <c r="A88" s="405" t="s">
        <v>440</v>
      </c>
      <c r="B88" s="232"/>
      <c r="C88" s="232"/>
      <c r="D88" s="232"/>
      <c r="E88" s="232"/>
      <c r="F88" s="232"/>
      <c r="G88" s="232"/>
      <c r="H88" s="233"/>
      <c r="I88" s="216">
        <v>8065645.61</v>
      </c>
      <c r="J88" s="216">
        <v>2000</v>
      </c>
      <c r="K88" s="406">
        <v>2719613</v>
      </c>
      <c r="L88" s="233"/>
      <c r="M88" s="216">
        <v>20000</v>
      </c>
      <c r="N88" s="406">
        <v>100000</v>
      </c>
      <c r="O88" s="233"/>
      <c r="P88" s="406">
        <v>3759443.39</v>
      </c>
      <c r="Q88" s="232"/>
      <c r="R88" s="233"/>
      <c r="S88" s="216">
        <v>1519297.94</v>
      </c>
      <c r="T88" s="216">
        <v>365500</v>
      </c>
      <c r="U88" s="216">
        <v>155000</v>
      </c>
      <c r="V88" s="216">
        <v>1865790</v>
      </c>
      <c r="W88" s="216">
        <v>100000</v>
      </c>
      <c r="X88" s="216">
        <v>100000</v>
      </c>
      <c r="Y88" s="216">
        <v>150000</v>
      </c>
      <c r="Z88" s="216">
        <v>3211000</v>
      </c>
      <c r="AA88" s="216">
        <v>9921739</v>
      </c>
      <c r="AB88" s="216">
        <v>32055028.94</v>
      </c>
    </row>
    <row r="89" ht="409.5" customHeight="1" hidden="1"/>
  </sheetData>
  <sheetProtection/>
  <mergeCells count="354">
    <mergeCell ref="B87:H87"/>
    <mergeCell ref="K87:L87"/>
    <mergeCell ref="N87:O87"/>
    <mergeCell ref="P87:R87"/>
    <mergeCell ref="A88:H88"/>
    <mergeCell ref="K88:L88"/>
    <mergeCell ref="N88:O88"/>
    <mergeCell ref="P88:R88"/>
    <mergeCell ref="D85:H85"/>
    <mergeCell ref="K85:L85"/>
    <mergeCell ref="N85:O85"/>
    <mergeCell ref="P85:R85"/>
    <mergeCell ref="D86:H86"/>
    <mergeCell ref="K86:L86"/>
    <mergeCell ref="N86:O86"/>
    <mergeCell ref="P86:R86"/>
    <mergeCell ref="B83:H83"/>
    <mergeCell ref="K83:L83"/>
    <mergeCell ref="N83:O83"/>
    <mergeCell ref="P83:R83"/>
    <mergeCell ref="A84:A87"/>
    <mergeCell ref="B84:C86"/>
    <mergeCell ref="D84:H84"/>
    <mergeCell ref="K84:L84"/>
    <mergeCell ref="N84:O84"/>
    <mergeCell ref="P84:R84"/>
    <mergeCell ref="D81:H81"/>
    <mergeCell ref="K81:L81"/>
    <mergeCell ref="N81:O81"/>
    <mergeCell ref="P81:R81"/>
    <mergeCell ref="D82:H82"/>
    <mergeCell ref="K82:L82"/>
    <mergeCell ref="N82:O82"/>
    <mergeCell ref="P82:R82"/>
    <mergeCell ref="A79:A83"/>
    <mergeCell ref="B79:C82"/>
    <mergeCell ref="D79:H79"/>
    <mergeCell ref="K79:L79"/>
    <mergeCell ref="N79:O79"/>
    <mergeCell ref="P79:R79"/>
    <mergeCell ref="D80:H80"/>
    <mergeCell ref="K80:L80"/>
    <mergeCell ref="N80:O80"/>
    <mergeCell ref="P80:R80"/>
    <mergeCell ref="D77:H77"/>
    <mergeCell ref="K77:L77"/>
    <mergeCell ref="N77:O77"/>
    <mergeCell ref="P77:R77"/>
    <mergeCell ref="B78:H78"/>
    <mergeCell ref="K78:L78"/>
    <mergeCell ref="N78:O78"/>
    <mergeCell ref="P78:R78"/>
    <mergeCell ref="D75:H75"/>
    <mergeCell ref="K75:L75"/>
    <mergeCell ref="N75:O75"/>
    <mergeCell ref="P75:R75"/>
    <mergeCell ref="D76:H76"/>
    <mergeCell ref="K76:L76"/>
    <mergeCell ref="N76:O76"/>
    <mergeCell ref="P76:R76"/>
    <mergeCell ref="B69:H69"/>
    <mergeCell ref="K69:L69"/>
    <mergeCell ref="N69:O69"/>
    <mergeCell ref="P69:R69"/>
    <mergeCell ref="A74:A78"/>
    <mergeCell ref="B74:C77"/>
    <mergeCell ref="D74:H74"/>
    <mergeCell ref="K74:L74"/>
    <mergeCell ref="N74:O74"/>
    <mergeCell ref="P74:R74"/>
    <mergeCell ref="D67:H67"/>
    <mergeCell ref="K67:L67"/>
    <mergeCell ref="N67:O67"/>
    <mergeCell ref="P67:R67"/>
    <mergeCell ref="D68:H68"/>
    <mergeCell ref="K68:L68"/>
    <mergeCell ref="N68:O68"/>
    <mergeCell ref="P68:R68"/>
    <mergeCell ref="D65:H65"/>
    <mergeCell ref="K65:L65"/>
    <mergeCell ref="N65:O65"/>
    <mergeCell ref="P65:R65"/>
    <mergeCell ref="D66:H66"/>
    <mergeCell ref="K66:L66"/>
    <mergeCell ref="N66:O66"/>
    <mergeCell ref="P66:R66"/>
    <mergeCell ref="A63:A69"/>
    <mergeCell ref="B63:C68"/>
    <mergeCell ref="D63:H63"/>
    <mergeCell ref="K63:L63"/>
    <mergeCell ref="N63:O63"/>
    <mergeCell ref="P63:R63"/>
    <mergeCell ref="D64:H64"/>
    <mergeCell ref="K64:L64"/>
    <mergeCell ref="N64:O64"/>
    <mergeCell ref="P64:R64"/>
    <mergeCell ref="D61:H61"/>
    <mergeCell ref="K61:L61"/>
    <mergeCell ref="N61:O61"/>
    <mergeCell ref="P61:R61"/>
    <mergeCell ref="B62:H62"/>
    <mergeCell ref="K62:L62"/>
    <mergeCell ref="N62:O62"/>
    <mergeCell ref="P62:R62"/>
    <mergeCell ref="D59:H59"/>
    <mergeCell ref="K59:L59"/>
    <mergeCell ref="N59:O59"/>
    <mergeCell ref="P59:R59"/>
    <mergeCell ref="D60:H60"/>
    <mergeCell ref="K60:L60"/>
    <mergeCell ref="N60:O60"/>
    <mergeCell ref="P60:R60"/>
    <mergeCell ref="D57:H57"/>
    <mergeCell ref="K57:L57"/>
    <mergeCell ref="N57:O57"/>
    <mergeCell ref="P57:R57"/>
    <mergeCell ref="D58:H58"/>
    <mergeCell ref="K58:L58"/>
    <mergeCell ref="N58:O58"/>
    <mergeCell ref="P58:R58"/>
    <mergeCell ref="D55:H55"/>
    <mergeCell ref="K55:L55"/>
    <mergeCell ref="N55:O55"/>
    <mergeCell ref="P55:R55"/>
    <mergeCell ref="D56:H56"/>
    <mergeCell ref="K56:L56"/>
    <mergeCell ref="N56:O56"/>
    <mergeCell ref="P56:R56"/>
    <mergeCell ref="D53:H53"/>
    <mergeCell ref="K53:L53"/>
    <mergeCell ref="N53:O53"/>
    <mergeCell ref="P53:R53"/>
    <mergeCell ref="D54:H54"/>
    <mergeCell ref="K54:L54"/>
    <mergeCell ref="N54:O54"/>
    <mergeCell ref="P54:R54"/>
    <mergeCell ref="A51:A62"/>
    <mergeCell ref="B51:C61"/>
    <mergeCell ref="D51:H51"/>
    <mergeCell ref="K51:L51"/>
    <mergeCell ref="N51:O51"/>
    <mergeCell ref="P51:R51"/>
    <mergeCell ref="D52:H52"/>
    <mergeCell ref="K52:L52"/>
    <mergeCell ref="N52:O52"/>
    <mergeCell ref="P52:R52"/>
    <mergeCell ref="D49:H49"/>
    <mergeCell ref="K49:L49"/>
    <mergeCell ref="N49:O49"/>
    <mergeCell ref="P49:R49"/>
    <mergeCell ref="B50:H50"/>
    <mergeCell ref="K50:L50"/>
    <mergeCell ref="N50:O50"/>
    <mergeCell ref="P50:R50"/>
    <mergeCell ref="D47:H47"/>
    <mergeCell ref="K47:L47"/>
    <mergeCell ref="N47:O47"/>
    <mergeCell ref="P47:R47"/>
    <mergeCell ref="D48:H48"/>
    <mergeCell ref="K48:L48"/>
    <mergeCell ref="N48:O48"/>
    <mergeCell ref="P48:R48"/>
    <mergeCell ref="A45:A50"/>
    <mergeCell ref="B45:C49"/>
    <mergeCell ref="D45:H45"/>
    <mergeCell ref="K45:L45"/>
    <mergeCell ref="N45:O45"/>
    <mergeCell ref="P45:R45"/>
    <mergeCell ref="D46:H46"/>
    <mergeCell ref="K46:L46"/>
    <mergeCell ref="N46:O46"/>
    <mergeCell ref="P46:R46"/>
    <mergeCell ref="D43:H43"/>
    <mergeCell ref="K43:L43"/>
    <mergeCell ref="N43:O43"/>
    <mergeCell ref="P43:R43"/>
    <mergeCell ref="B44:H44"/>
    <mergeCell ref="K44:L44"/>
    <mergeCell ref="N44:O44"/>
    <mergeCell ref="P44:R44"/>
    <mergeCell ref="D41:H41"/>
    <mergeCell ref="K41:L41"/>
    <mergeCell ref="N41:O41"/>
    <mergeCell ref="P41:R41"/>
    <mergeCell ref="D42:H42"/>
    <mergeCell ref="K42:L42"/>
    <mergeCell ref="N42:O42"/>
    <mergeCell ref="P42:R42"/>
    <mergeCell ref="A39:A44"/>
    <mergeCell ref="B39:C43"/>
    <mergeCell ref="D39:H39"/>
    <mergeCell ref="K39:L39"/>
    <mergeCell ref="N39:O39"/>
    <mergeCell ref="P39:R39"/>
    <mergeCell ref="D40:H40"/>
    <mergeCell ref="K40:L40"/>
    <mergeCell ref="N40:O40"/>
    <mergeCell ref="P40:R40"/>
    <mergeCell ref="D37:H37"/>
    <mergeCell ref="K37:L37"/>
    <mergeCell ref="N37:O37"/>
    <mergeCell ref="P37:R37"/>
    <mergeCell ref="B38:H38"/>
    <mergeCell ref="K38:L38"/>
    <mergeCell ref="N38:O38"/>
    <mergeCell ref="P38:R38"/>
    <mergeCell ref="D35:H35"/>
    <mergeCell ref="K35:L35"/>
    <mergeCell ref="N35:O35"/>
    <mergeCell ref="P35:R35"/>
    <mergeCell ref="D36:H36"/>
    <mergeCell ref="K36:L36"/>
    <mergeCell ref="N36:O36"/>
    <mergeCell ref="P36:R36"/>
    <mergeCell ref="D33:H33"/>
    <mergeCell ref="K33:L33"/>
    <mergeCell ref="N33:O33"/>
    <mergeCell ref="P33:R33"/>
    <mergeCell ref="D34:H34"/>
    <mergeCell ref="K34:L34"/>
    <mergeCell ref="N34:O34"/>
    <mergeCell ref="P34:R34"/>
    <mergeCell ref="A31:A38"/>
    <mergeCell ref="B31:C37"/>
    <mergeCell ref="D31:H31"/>
    <mergeCell ref="K31:L31"/>
    <mergeCell ref="N31:O31"/>
    <mergeCell ref="P31:R31"/>
    <mergeCell ref="D32:H32"/>
    <mergeCell ref="K32:L32"/>
    <mergeCell ref="N32:O32"/>
    <mergeCell ref="P32:R32"/>
    <mergeCell ref="D29:H29"/>
    <mergeCell ref="K29:L29"/>
    <mergeCell ref="N29:O29"/>
    <mergeCell ref="P29:R29"/>
    <mergeCell ref="B30:H30"/>
    <mergeCell ref="K30:L30"/>
    <mergeCell ref="N30:O30"/>
    <mergeCell ref="P30:R30"/>
    <mergeCell ref="D27:H27"/>
    <mergeCell ref="K27:L27"/>
    <mergeCell ref="N27:O27"/>
    <mergeCell ref="P27:R27"/>
    <mergeCell ref="D28:H28"/>
    <mergeCell ref="K28:L28"/>
    <mergeCell ref="N28:O28"/>
    <mergeCell ref="P28:R28"/>
    <mergeCell ref="D25:H25"/>
    <mergeCell ref="K25:L25"/>
    <mergeCell ref="N25:O25"/>
    <mergeCell ref="P25:R25"/>
    <mergeCell ref="D26:H26"/>
    <mergeCell ref="K26:L26"/>
    <mergeCell ref="N26:O26"/>
    <mergeCell ref="P26:R26"/>
    <mergeCell ref="A23:A30"/>
    <mergeCell ref="B23:C29"/>
    <mergeCell ref="D23:H23"/>
    <mergeCell ref="K23:L23"/>
    <mergeCell ref="N23:O23"/>
    <mergeCell ref="P23:R23"/>
    <mergeCell ref="D24:H24"/>
    <mergeCell ref="K24:L24"/>
    <mergeCell ref="N24:O24"/>
    <mergeCell ref="P24:R24"/>
    <mergeCell ref="D21:H21"/>
    <mergeCell ref="K21:L21"/>
    <mergeCell ref="N21:O21"/>
    <mergeCell ref="P21:R21"/>
    <mergeCell ref="B22:H22"/>
    <mergeCell ref="K22:L22"/>
    <mergeCell ref="N22:O22"/>
    <mergeCell ref="P22:R22"/>
    <mergeCell ref="D19:H19"/>
    <mergeCell ref="K19:L19"/>
    <mergeCell ref="N19:O19"/>
    <mergeCell ref="P19:R19"/>
    <mergeCell ref="D20:H20"/>
    <mergeCell ref="K20:L20"/>
    <mergeCell ref="N20:O20"/>
    <mergeCell ref="P20:R20"/>
    <mergeCell ref="D17:H17"/>
    <mergeCell ref="K17:L17"/>
    <mergeCell ref="N17:O17"/>
    <mergeCell ref="P17:R17"/>
    <mergeCell ref="D18:H18"/>
    <mergeCell ref="K18:L18"/>
    <mergeCell ref="N18:O18"/>
    <mergeCell ref="P18:R18"/>
    <mergeCell ref="N15:O15"/>
    <mergeCell ref="P15:R15"/>
    <mergeCell ref="D16:H16"/>
    <mergeCell ref="K16:L16"/>
    <mergeCell ref="N16:O16"/>
    <mergeCell ref="P16:R16"/>
    <mergeCell ref="AA11:AA13"/>
    <mergeCell ref="A12:B12"/>
    <mergeCell ref="A14:A22"/>
    <mergeCell ref="B14:C21"/>
    <mergeCell ref="D14:H14"/>
    <mergeCell ref="K14:L14"/>
    <mergeCell ref="N14:O14"/>
    <mergeCell ref="P14:R14"/>
    <mergeCell ref="D15:H15"/>
    <mergeCell ref="K15:L15"/>
    <mergeCell ref="U11:U13"/>
    <mergeCell ref="V11:V13"/>
    <mergeCell ref="W11:W13"/>
    <mergeCell ref="X11:X13"/>
    <mergeCell ref="Y11:Y13"/>
    <mergeCell ref="Z11:Z13"/>
    <mergeCell ref="Z9:Z10"/>
    <mergeCell ref="AA9:AA10"/>
    <mergeCell ref="I11:I13"/>
    <mergeCell ref="J11:J13"/>
    <mergeCell ref="K11:L13"/>
    <mergeCell ref="M11:M13"/>
    <mergeCell ref="N11:O13"/>
    <mergeCell ref="P11:R13"/>
    <mergeCell ref="S11:S13"/>
    <mergeCell ref="T11:T13"/>
    <mergeCell ref="T9:T10"/>
    <mergeCell ref="U9:U10"/>
    <mergeCell ref="V9:V10"/>
    <mergeCell ref="W9:W10"/>
    <mergeCell ref="X9:X10"/>
    <mergeCell ref="Y9:Y10"/>
    <mergeCell ref="Z7:Z8"/>
    <mergeCell ref="AA7:AA8"/>
    <mergeCell ref="E8:G9"/>
    <mergeCell ref="I9:I10"/>
    <mergeCell ref="J9:J10"/>
    <mergeCell ref="K9:L10"/>
    <mergeCell ref="M9:M10"/>
    <mergeCell ref="N9:O10"/>
    <mergeCell ref="P9:R10"/>
    <mergeCell ref="S9:S10"/>
    <mergeCell ref="T6:U6"/>
    <mergeCell ref="X6:Y6"/>
    <mergeCell ref="AB6:AB13"/>
    <mergeCell ref="I7:L8"/>
    <mergeCell ref="M7:O8"/>
    <mergeCell ref="P7:S8"/>
    <mergeCell ref="T7:U8"/>
    <mergeCell ref="V7:V8"/>
    <mergeCell ref="W7:W8"/>
    <mergeCell ref="X7:Y8"/>
    <mergeCell ref="A1:Q1"/>
    <mergeCell ref="A2:Q2"/>
    <mergeCell ref="A3:Q3"/>
    <mergeCell ref="I6:L6"/>
    <mergeCell ref="M6:O6"/>
    <mergeCell ref="P6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6"/>
  <sheetViews>
    <sheetView view="pageBreakPreview" zoomScaleSheetLayoutView="100" workbookViewId="0" topLeftCell="A7">
      <selection activeCell="A19" sqref="A19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42" t="s">
        <v>607</v>
      </c>
      <c r="B4" s="242"/>
      <c r="C4" s="242"/>
      <c r="D4" s="242"/>
      <c r="E4" s="226"/>
    </row>
    <row r="5" spans="1:4" ht="16.5" customHeight="1">
      <c r="A5" s="241" t="s">
        <v>43</v>
      </c>
      <c r="B5" s="241"/>
      <c r="C5" s="241"/>
      <c r="D5" s="241"/>
    </row>
    <row r="6" spans="1:4" ht="16.5" customHeight="1">
      <c r="A6" s="240"/>
      <c r="B6" s="240"/>
      <c r="C6" s="240"/>
      <c r="D6" s="240"/>
    </row>
    <row r="7" spans="1:4" ht="16.5" customHeight="1">
      <c r="A7" s="240"/>
      <c r="B7" s="240"/>
      <c r="C7" s="240"/>
      <c r="D7" s="240"/>
    </row>
    <row r="8" spans="1:11" ht="16.5" customHeight="1">
      <c r="A8" s="111"/>
      <c r="B8" s="111"/>
      <c r="C8" s="111"/>
      <c r="D8" s="111"/>
      <c r="K8" s="146"/>
    </row>
    <row r="9" spans="1:13" ht="16.5" customHeight="1">
      <c r="A9" s="221" t="s">
        <v>254</v>
      </c>
      <c r="B9" s="222"/>
      <c r="C9" s="222"/>
      <c r="D9" s="222"/>
      <c r="M9" s="145"/>
    </row>
    <row r="10" spans="1:4" ht="16.5" customHeight="1">
      <c r="A10" s="221"/>
      <c r="B10" s="222"/>
      <c r="C10" s="222"/>
      <c r="D10" s="222" t="s">
        <v>56</v>
      </c>
    </row>
    <row r="11" spans="1:4" ht="16.5" customHeight="1">
      <c r="A11" s="221" t="s">
        <v>264</v>
      </c>
      <c r="B11" s="222"/>
      <c r="C11" s="222"/>
      <c r="D11" s="223">
        <v>356040</v>
      </c>
    </row>
    <row r="12" spans="1:4" ht="16.5" customHeight="1">
      <c r="A12" s="221" t="s">
        <v>266</v>
      </c>
      <c r="B12" s="222"/>
      <c r="C12" s="222"/>
      <c r="D12" s="223">
        <v>203365</v>
      </c>
    </row>
    <row r="13" spans="1:4" ht="16.5" customHeight="1">
      <c r="A13" s="221" t="s">
        <v>265</v>
      </c>
      <c r="B13" s="222"/>
      <c r="C13" s="222"/>
      <c r="D13" s="223">
        <v>129750</v>
      </c>
    </row>
    <row r="14" spans="1:4" ht="16.5" customHeight="1">
      <c r="A14" s="221" t="s">
        <v>267</v>
      </c>
      <c r="B14" s="222"/>
      <c r="C14" s="222"/>
      <c r="D14" s="223">
        <v>15000</v>
      </c>
    </row>
    <row r="15" spans="1:4" ht="16.5" customHeight="1">
      <c r="A15" s="221" t="s">
        <v>268</v>
      </c>
      <c r="B15" s="222"/>
      <c r="C15" s="222"/>
      <c r="D15" s="223">
        <v>122350</v>
      </c>
    </row>
    <row r="16" spans="1:4" ht="16.5" customHeight="1">
      <c r="A16" s="113"/>
      <c r="B16" s="111"/>
      <c r="C16" s="3"/>
      <c r="D16" s="43"/>
    </row>
    <row r="19" ht="16.5" customHeight="1">
      <c r="A19" s="113"/>
    </row>
    <row r="20" ht="16.5" customHeight="1">
      <c r="A20" s="113"/>
    </row>
    <row r="21" spans="1:4" ht="16.5" customHeight="1">
      <c r="A21" s="112"/>
      <c r="D21" s="144"/>
    </row>
    <row r="22" spans="1:4" ht="16.5" customHeight="1" thickBot="1">
      <c r="A22" s="112"/>
      <c r="C22" s="224" t="s">
        <v>14</v>
      </c>
      <c r="D22" s="225">
        <f>SUM(D11:D21)</f>
        <v>826505</v>
      </c>
    </row>
    <row r="23" ht="16.5" customHeight="1" thickTop="1">
      <c r="A23" s="112"/>
    </row>
    <row r="24" ht="16.5" customHeight="1">
      <c r="A24" s="112"/>
    </row>
    <row r="25" spans="1:7" ht="16.5" customHeight="1">
      <c r="A25" s="112"/>
      <c r="G25" s="112"/>
    </row>
    <row r="26" spans="4:7" ht="16.5" customHeight="1">
      <c r="D26" s="10"/>
      <c r="G26" s="143"/>
    </row>
    <row r="27" ht="16.5" customHeight="1">
      <c r="D27" s="10"/>
    </row>
    <row r="28" ht="16.5" customHeight="1">
      <c r="D28" s="10"/>
    </row>
    <row r="29" spans="1:4" ht="16.5" customHeight="1">
      <c r="A29" s="116"/>
      <c r="D29" s="10"/>
    </row>
    <row r="30" spans="1:4" ht="16.5" customHeight="1">
      <c r="A30" s="116"/>
      <c r="D30" s="10"/>
    </row>
    <row r="31" spans="1:4" ht="16.5" customHeight="1">
      <c r="A31" s="116"/>
      <c r="D31" s="10"/>
    </row>
    <row r="32" spans="1:4" ht="16.5" customHeight="1">
      <c r="A32" s="116"/>
      <c r="D32" s="10"/>
    </row>
    <row r="33" spans="1:4" ht="16.5" customHeight="1">
      <c r="A33" s="111"/>
      <c r="D33" s="10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2"/>
      <c r="D465" s="2"/>
    </row>
    <row r="466" spans="2:4" ht="16.5" customHeight="1">
      <c r="B466" s="110"/>
      <c r="C466" s="2"/>
      <c r="D466" s="2"/>
    </row>
    <row r="467" spans="2:4" ht="16.5" customHeight="1">
      <c r="B467" s="110"/>
      <c r="C467" s="2"/>
      <c r="D467" s="2"/>
    </row>
    <row r="468" spans="2:4" ht="16.5" customHeight="1">
      <c r="B468" s="110"/>
      <c r="C468" s="2"/>
      <c r="D468" s="2"/>
    </row>
    <row r="469" spans="2:4" ht="16.5" customHeight="1">
      <c r="B469" s="110"/>
      <c r="C469" s="2"/>
      <c r="D469" s="2"/>
    </row>
    <row r="470" spans="2:4" ht="16.5" customHeight="1">
      <c r="B470" s="110"/>
      <c r="C470" s="2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2:4" ht="16.5" customHeight="1">
      <c r="B559" s="110"/>
      <c r="C559" s="8"/>
      <c r="D559" s="2"/>
    </row>
    <row r="560" spans="2:4" ht="16.5" customHeight="1">
      <c r="B560" s="110"/>
      <c r="C560" s="8"/>
      <c r="D560" s="2"/>
    </row>
    <row r="561" spans="2:4" ht="16.5" customHeight="1">
      <c r="B561" s="110"/>
      <c r="C561" s="8"/>
      <c r="D561" s="2"/>
    </row>
    <row r="562" spans="2:4" ht="16.5" customHeight="1">
      <c r="B562" s="110"/>
      <c r="C562" s="8"/>
      <c r="D562" s="2"/>
    </row>
    <row r="563" spans="2:4" ht="16.5" customHeight="1">
      <c r="B563" s="110"/>
      <c r="C563" s="8"/>
      <c r="D563" s="2"/>
    </row>
    <row r="564" spans="2:4" ht="16.5" customHeight="1">
      <c r="B564" s="110"/>
      <c r="C564" s="8"/>
      <c r="D564" s="2"/>
    </row>
    <row r="565" spans="1:4" ht="16.5" customHeight="1">
      <c r="A565" s="112"/>
      <c r="B565" s="112"/>
      <c r="C565" s="8"/>
      <c r="D565" s="2"/>
    </row>
    <row r="566" spans="1:4" ht="16.5" customHeight="1">
      <c r="A566" s="112"/>
      <c r="B566" s="112"/>
      <c r="C566" s="8"/>
      <c r="D566" s="2"/>
    </row>
    <row r="567" spans="1:4" ht="16.5" customHeight="1">
      <c r="A567" s="112"/>
      <c r="B567" s="112"/>
      <c r="C567" s="8"/>
      <c r="D567" s="2"/>
    </row>
    <row r="568" spans="1:4" ht="16.5" customHeight="1">
      <c r="A568" s="112"/>
      <c r="B568" s="112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5"/>
      <c r="C584" s="8"/>
      <c r="D584" s="2"/>
    </row>
    <row r="585" spans="1:4" ht="16.5" customHeight="1">
      <c r="A585" s="115"/>
      <c r="B585" s="115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7"/>
      <c r="C590" s="8"/>
      <c r="D590" s="2"/>
    </row>
    <row r="591" spans="1:4" ht="16.5" customHeight="1">
      <c r="A591" s="115"/>
      <c r="B591" s="118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5"/>
      <c r="B593" s="115"/>
      <c r="C593" s="8"/>
      <c r="D593" s="2"/>
    </row>
    <row r="594" spans="1:4" ht="16.5" customHeight="1">
      <c r="A594" s="115"/>
      <c r="B594" s="115"/>
      <c r="C594" s="8"/>
      <c r="D594" s="2"/>
    </row>
    <row r="595" spans="1:4" ht="16.5" customHeight="1">
      <c r="A595" s="115"/>
      <c r="B595" s="115"/>
      <c r="C595" s="8"/>
      <c r="D595" s="2"/>
    </row>
    <row r="596" spans="1:4" ht="16.5" customHeight="1">
      <c r="A596" s="115"/>
      <c r="B596" s="115"/>
      <c r="C596" s="8"/>
      <c r="D596" s="2"/>
    </row>
    <row r="597" spans="1:4" ht="16.5" customHeight="1">
      <c r="A597" s="115"/>
      <c r="B597" s="115"/>
      <c r="C597" s="8"/>
      <c r="D597" s="2"/>
    </row>
    <row r="598" spans="1:4" ht="16.5" customHeight="1">
      <c r="A598" s="115"/>
      <c r="B598" s="115"/>
      <c r="C598" s="8"/>
      <c r="D598" s="2"/>
    </row>
    <row r="599" spans="1:4" ht="16.5" customHeight="1">
      <c r="A599" s="112"/>
      <c r="B599" s="112"/>
      <c r="C599" s="8"/>
      <c r="D599" s="2"/>
    </row>
    <row r="600" spans="1:4" ht="16.5" customHeight="1">
      <c r="A600" s="112"/>
      <c r="B600" s="112"/>
      <c r="C600" s="8"/>
      <c r="D600" s="2"/>
    </row>
    <row r="601" spans="1:4" ht="16.5" customHeight="1">
      <c r="A601" s="112"/>
      <c r="B601" s="112"/>
      <c r="C601" s="8"/>
      <c r="D601" s="2"/>
    </row>
    <row r="602" spans="1:4" ht="16.5" customHeight="1">
      <c r="A602" s="112"/>
      <c r="B602" s="112"/>
      <c r="C602" s="8"/>
      <c r="D602" s="2"/>
    </row>
    <row r="603" spans="1:4" ht="16.5" customHeight="1">
      <c r="A603" s="112"/>
      <c r="B603" s="112"/>
      <c r="C603" s="8"/>
      <c r="D603" s="2"/>
    </row>
    <row r="604" spans="1:4" ht="16.5" customHeight="1">
      <c r="A604" s="112"/>
      <c r="B604" s="112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  <row r="801" spans="2:4" ht="16.5" customHeight="1">
      <c r="B801" s="110"/>
      <c r="C801" s="8"/>
      <c r="D801" s="2"/>
    </row>
    <row r="802" spans="2:4" ht="16.5" customHeight="1">
      <c r="B802" s="110"/>
      <c r="C802" s="8"/>
      <c r="D802" s="2"/>
    </row>
    <row r="803" spans="2:4" ht="16.5" customHeight="1">
      <c r="B803" s="110"/>
      <c r="C803" s="8"/>
      <c r="D803" s="2"/>
    </row>
    <row r="804" spans="2:4" ht="16.5" customHeight="1">
      <c r="B804" s="110"/>
      <c r="C804" s="8"/>
      <c r="D804" s="2"/>
    </row>
    <row r="805" spans="2:4" ht="16.5" customHeight="1">
      <c r="B805" s="110"/>
      <c r="C805" s="8"/>
      <c r="D805" s="2"/>
    </row>
    <row r="806" spans="2:4" ht="16.5" customHeight="1">
      <c r="B806" s="110"/>
      <c r="C806" s="8"/>
      <c r="D806" s="2"/>
    </row>
  </sheetData>
  <sheetProtection/>
  <mergeCells count="4">
    <mergeCell ref="A6:D6"/>
    <mergeCell ref="A7:D7"/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9">
      <selection activeCell="D22" sqref="D22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42" t="s">
        <v>606</v>
      </c>
      <c r="B1" s="242"/>
      <c r="C1" s="242"/>
      <c r="D1" s="242"/>
      <c r="E1" s="242"/>
    </row>
    <row r="2" spans="1:5" ht="21">
      <c r="A2" s="242" t="s">
        <v>192</v>
      </c>
      <c r="B2" s="242"/>
      <c r="C2" s="242"/>
      <c r="D2" s="242"/>
      <c r="E2" s="242"/>
    </row>
    <row r="3" spans="1:8" ht="21">
      <c r="A3" s="119" t="s">
        <v>83</v>
      </c>
      <c r="B3" s="119" t="s">
        <v>84</v>
      </c>
      <c r="C3" s="120" t="s">
        <v>85</v>
      </c>
      <c r="D3" s="119" t="s">
        <v>86</v>
      </c>
      <c r="E3" s="121" t="s">
        <v>87</v>
      </c>
      <c r="H3" s="20" t="s">
        <v>241</v>
      </c>
    </row>
    <row r="4" spans="1:5" ht="21">
      <c r="A4" s="135">
        <v>1</v>
      </c>
      <c r="B4" s="131">
        <v>21976</v>
      </c>
      <c r="C4" s="123" t="s">
        <v>585</v>
      </c>
      <c r="D4" s="219" t="s">
        <v>586</v>
      </c>
      <c r="E4" s="220">
        <v>91000</v>
      </c>
    </row>
    <row r="5" spans="1:5" ht="21">
      <c r="A5" s="122">
        <v>2</v>
      </c>
      <c r="B5" s="131">
        <v>21870</v>
      </c>
      <c r="C5" s="123" t="s">
        <v>587</v>
      </c>
      <c r="D5" s="122" t="s">
        <v>222</v>
      </c>
      <c r="E5" s="124">
        <v>16800</v>
      </c>
    </row>
    <row r="6" spans="1:5" ht="21">
      <c r="A6" s="122">
        <v>3</v>
      </c>
      <c r="B6" s="131">
        <v>21992</v>
      </c>
      <c r="C6" s="123" t="s">
        <v>588</v>
      </c>
      <c r="D6" s="122" t="s">
        <v>589</v>
      </c>
      <c r="E6" s="124">
        <v>56000</v>
      </c>
    </row>
    <row r="7" spans="1:5" ht="21">
      <c r="A7" s="122">
        <v>4</v>
      </c>
      <c r="B7" s="131">
        <v>21858</v>
      </c>
      <c r="C7" s="123" t="s">
        <v>590</v>
      </c>
      <c r="D7" s="122" t="s">
        <v>256</v>
      </c>
      <c r="E7" s="124">
        <v>21000</v>
      </c>
    </row>
    <row r="8" spans="1:5" ht="21">
      <c r="A8" s="122">
        <v>5</v>
      </c>
      <c r="B8" s="131">
        <v>22117</v>
      </c>
      <c r="C8" s="123" t="s">
        <v>591</v>
      </c>
      <c r="D8" s="122" t="s">
        <v>592</v>
      </c>
      <c r="E8" s="124">
        <v>38500</v>
      </c>
    </row>
    <row r="9" spans="1:5" ht="21">
      <c r="A9" s="122">
        <v>6</v>
      </c>
      <c r="B9" s="131">
        <v>21913</v>
      </c>
      <c r="C9" s="123" t="s">
        <v>593</v>
      </c>
      <c r="D9" s="122" t="s">
        <v>594</v>
      </c>
      <c r="E9" s="124">
        <v>100000</v>
      </c>
    </row>
    <row r="10" spans="1:5" ht="21">
      <c r="A10" s="122">
        <v>7</v>
      </c>
      <c r="B10" s="131">
        <v>21976</v>
      </c>
      <c r="C10" s="123" t="s">
        <v>595</v>
      </c>
      <c r="D10" s="122" t="s">
        <v>596</v>
      </c>
      <c r="E10" s="124">
        <v>70000</v>
      </c>
    </row>
    <row r="11" spans="1:5" ht="21">
      <c r="A11" s="122">
        <v>8</v>
      </c>
      <c r="B11" s="131">
        <v>21858</v>
      </c>
      <c r="C11" s="123" t="s">
        <v>597</v>
      </c>
      <c r="D11" s="122" t="s">
        <v>598</v>
      </c>
      <c r="E11" s="124">
        <v>70000</v>
      </c>
    </row>
    <row r="12" spans="1:5" ht="21">
      <c r="A12" s="122">
        <v>9</v>
      </c>
      <c r="B12" s="131">
        <v>21913</v>
      </c>
      <c r="C12" s="123" t="s">
        <v>599</v>
      </c>
      <c r="D12" s="122" t="s">
        <v>600</v>
      </c>
      <c r="E12" s="124">
        <v>39900</v>
      </c>
    </row>
    <row r="13" spans="1:5" ht="21">
      <c r="A13" s="122">
        <v>10</v>
      </c>
      <c r="B13" s="131">
        <v>21820</v>
      </c>
      <c r="C13" s="123" t="s">
        <v>601</v>
      </c>
      <c r="D13" s="122" t="s">
        <v>602</v>
      </c>
      <c r="E13" s="124">
        <v>59500</v>
      </c>
    </row>
    <row r="14" spans="1:5" ht="21">
      <c r="A14" s="122">
        <v>11</v>
      </c>
      <c r="B14" s="131">
        <v>237770</v>
      </c>
      <c r="C14" s="123" t="s">
        <v>169</v>
      </c>
      <c r="D14" s="122" t="s">
        <v>170</v>
      </c>
      <c r="E14" s="124">
        <v>13780</v>
      </c>
    </row>
    <row r="15" spans="1:5" ht="21">
      <c r="A15" s="122">
        <v>12</v>
      </c>
      <c r="B15" s="131">
        <v>237770</v>
      </c>
      <c r="C15" s="123" t="s">
        <v>121</v>
      </c>
      <c r="D15" s="122" t="s">
        <v>171</v>
      </c>
      <c r="E15" s="124">
        <v>8780</v>
      </c>
    </row>
    <row r="16" spans="1:5" ht="21">
      <c r="A16" s="122">
        <v>13</v>
      </c>
      <c r="B16" s="131">
        <v>21911</v>
      </c>
      <c r="C16" s="123" t="s">
        <v>603</v>
      </c>
      <c r="D16" s="122" t="s">
        <v>604</v>
      </c>
      <c r="E16" s="124">
        <v>60000</v>
      </c>
    </row>
    <row r="17" spans="1:5" ht="21">
      <c r="A17" s="122">
        <v>14</v>
      </c>
      <c r="B17" s="131">
        <v>21183</v>
      </c>
      <c r="C17" s="123" t="s">
        <v>243</v>
      </c>
      <c r="D17" s="122" t="s">
        <v>257</v>
      </c>
      <c r="E17" s="124">
        <v>20000</v>
      </c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122"/>
      <c r="B29" s="131"/>
      <c r="C29" s="123"/>
      <c r="D29" s="122"/>
      <c r="E29" s="124"/>
    </row>
    <row r="30" spans="1:5" ht="21">
      <c r="A30" s="245" t="s">
        <v>14</v>
      </c>
      <c r="B30" s="245"/>
      <c r="C30" s="245"/>
      <c r="D30" s="245"/>
      <c r="E30" s="125">
        <f>SUM(E4:E29)</f>
        <v>665260</v>
      </c>
    </row>
    <row r="31" ht="21">
      <c r="E31" s="127" t="s">
        <v>196</v>
      </c>
    </row>
    <row r="32" spans="1:6" ht="21">
      <c r="A32" s="244" t="s">
        <v>195</v>
      </c>
      <c r="B32" s="244"/>
      <c r="C32" s="244"/>
      <c r="D32" s="244"/>
      <c r="E32" s="244"/>
      <c r="F32" s="128"/>
    </row>
    <row r="33" spans="1:6" ht="21">
      <c r="A33" s="243" t="s">
        <v>167</v>
      </c>
      <c r="B33" s="243"/>
      <c r="C33" s="243"/>
      <c r="D33" s="243"/>
      <c r="E33" s="243"/>
      <c r="F33" s="243"/>
    </row>
    <row r="34" spans="1:6" ht="21">
      <c r="A34" s="243" t="s">
        <v>605</v>
      </c>
      <c r="B34" s="243"/>
      <c r="C34" s="243"/>
      <c r="D34" s="243"/>
      <c r="E34" s="243"/>
      <c r="F34" s="243"/>
    </row>
    <row r="36" ht="21">
      <c r="I36" s="20" t="s">
        <v>245</v>
      </c>
    </row>
    <row r="49" ht="21">
      <c r="E49" s="12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0">
      <selection activeCell="J10" sqref="J10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2.421875" style="83" customWidth="1"/>
    <col min="5" max="16384" width="9.140625" style="83" customWidth="1"/>
  </cols>
  <sheetData>
    <row r="1" spans="1:5" ht="23.25">
      <c r="A1" s="246" t="s">
        <v>255</v>
      </c>
      <c r="B1" s="246"/>
      <c r="C1" s="246"/>
      <c r="D1" s="246"/>
      <c r="E1" s="32"/>
    </row>
    <row r="2" spans="1:5" ht="23.25">
      <c r="A2" s="246" t="s">
        <v>190</v>
      </c>
      <c r="B2" s="246"/>
      <c r="C2" s="246"/>
      <c r="D2" s="246"/>
      <c r="E2" s="32"/>
    </row>
    <row r="3" spans="1:4" ht="23.25">
      <c r="A3" s="246" t="s">
        <v>172</v>
      </c>
      <c r="B3" s="246"/>
      <c r="C3" s="246"/>
      <c r="D3" s="246"/>
    </row>
    <row r="5" spans="1:4" ht="23.25">
      <c r="A5" s="84" t="s">
        <v>83</v>
      </c>
      <c r="B5" s="84" t="s">
        <v>17</v>
      </c>
      <c r="C5" s="84" t="s">
        <v>56</v>
      </c>
      <c r="D5" s="84" t="s">
        <v>173</v>
      </c>
    </row>
    <row r="6" spans="1:4" ht="23.25">
      <c r="A6" s="96">
        <v>1</v>
      </c>
      <c r="B6" s="97" t="s">
        <v>174</v>
      </c>
      <c r="C6" s="98">
        <v>100000</v>
      </c>
      <c r="D6" s="97"/>
    </row>
    <row r="7" spans="1:4" ht="23.25">
      <c r="A7" s="99">
        <v>2</v>
      </c>
      <c r="B7" s="100" t="s">
        <v>175</v>
      </c>
      <c r="C7" s="101">
        <v>100000</v>
      </c>
      <c r="D7" s="100"/>
    </row>
    <row r="8" spans="1:4" ht="23.25">
      <c r="A8" s="99">
        <v>3</v>
      </c>
      <c r="B8" s="100" t="s">
        <v>176</v>
      </c>
      <c r="C8" s="101">
        <v>100000</v>
      </c>
      <c r="D8" s="100"/>
    </row>
    <row r="9" spans="1:4" ht="23.25">
      <c r="A9" s="99">
        <v>4</v>
      </c>
      <c r="B9" s="100" t="s">
        <v>177</v>
      </c>
      <c r="C9" s="101">
        <v>100000</v>
      </c>
      <c r="D9" s="100"/>
    </row>
    <row r="10" spans="1:4" ht="23.25">
      <c r="A10" s="99">
        <v>5</v>
      </c>
      <c r="B10" s="100" t="s">
        <v>178</v>
      </c>
      <c r="C10" s="101">
        <v>100000</v>
      </c>
      <c r="D10" s="100"/>
    </row>
    <row r="11" spans="1:4" ht="23.25">
      <c r="A11" s="99">
        <v>6</v>
      </c>
      <c r="B11" s="100" t="s">
        <v>179</v>
      </c>
      <c r="C11" s="101">
        <v>100000</v>
      </c>
      <c r="D11" s="100"/>
    </row>
    <row r="12" spans="1:4" ht="23.25">
      <c r="A12" s="99">
        <v>7</v>
      </c>
      <c r="B12" s="100" t="s">
        <v>180</v>
      </c>
      <c r="C12" s="101">
        <v>100000</v>
      </c>
      <c r="D12" s="100"/>
    </row>
    <row r="13" spans="1:4" ht="23.25">
      <c r="A13" s="99">
        <v>8</v>
      </c>
      <c r="B13" s="100" t="s">
        <v>181</v>
      </c>
      <c r="C13" s="101">
        <v>100000</v>
      </c>
      <c r="D13" s="100"/>
    </row>
    <row r="14" spans="1:4" ht="23.25">
      <c r="A14" s="99">
        <v>9</v>
      </c>
      <c r="B14" s="100" t="s">
        <v>182</v>
      </c>
      <c r="C14" s="101">
        <v>100000</v>
      </c>
      <c r="D14" s="100"/>
    </row>
    <row r="15" spans="1:4" ht="23.25">
      <c r="A15" s="99">
        <v>10</v>
      </c>
      <c r="B15" s="100" t="s">
        <v>183</v>
      </c>
      <c r="C15" s="101">
        <v>100000</v>
      </c>
      <c r="D15" s="100"/>
    </row>
    <row r="16" spans="1:4" ht="23.25">
      <c r="A16" s="102">
        <v>11</v>
      </c>
      <c r="B16" s="103" t="s">
        <v>184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83" t="s">
        <v>185</v>
      </c>
      <c r="D20" s="83" t="s">
        <v>186</v>
      </c>
    </row>
    <row r="21" spans="1:3" ht="23.25">
      <c r="A21" s="83" t="s">
        <v>187</v>
      </c>
      <c r="C21" s="83" t="s">
        <v>191</v>
      </c>
    </row>
    <row r="22" spans="1:3" ht="23.25">
      <c r="A22" s="83" t="s">
        <v>188</v>
      </c>
      <c r="C22" s="83" t="s">
        <v>189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76">
      <selection activeCell="D78" sqref="D78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46" t="s">
        <v>648</v>
      </c>
      <c r="B1" s="246"/>
      <c r="C1" s="246"/>
      <c r="D1" s="246"/>
      <c r="E1" s="246"/>
      <c r="F1" s="246"/>
    </row>
    <row r="2" spans="1:6" ht="23.25">
      <c r="A2" s="246" t="s">
        <v>219</v>
      </c>
      <c r="B2" s="246"/>
      <c r="C2" s="246"/>
      <c r="D2" s="246"/>
      <c r="E2" s="246"/>
      <c r="F2" s="246"/>
    </row>
    <row r="3" spans="1:6" ht="23.25">
      <c r="A3" s="248" t="s">
        <v>193</v>
      </c>
      <c r="B3" s="248"/>
      <c r="C3" s="248"/>
      <c r="D3" s="248"/>
      <c r="E3" s="248"/>
      <c r="F3" s="248"/>
    </row>
    <row r="4" spans="1:6" ht="23.25">
      <c r="A4" s="84" t="s">
        <v>83</v>
      </c>
      <c r="B4" s="84" t="s">
        <v>84</v>
      </c>
      <c r="C4" s="85" t="s">
        <v>85</v>
      </c>
      <c r="D4" s="84" t="s">
        <v>86</v>
      </c>
      <c r="E4" s="86" t="s">
        <v>87</v>
      </c>
      <c r="F4" s="86" t="s">
        <v>88</v>
      </c>
    </row>
    <row r="5" spans="1:6" ht="23.25">
      <c r="A5" s="87">
        <v>1</v>
      </c>
      <c r="B5" s="88">
        <v>16233</v>
      </c>
      <c r="C5" s="89" t="s">
        <v>89</v>
      </c>
      <c r="D5" s="87" t="s">
        <v>246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90</v>
      </c>
      <c r="D6" s="87" t="s">
        <v>91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92</v>
      </c>
      <c r="D7" s="87" t="s">
        <v>93</v>
      </c>
      <c r="E7" s="90">
        <v>40000</v>
      </c>
      <c r="F7" s="90">
        <v>338</v>
      </c>
    </row>
    <row r="8" spans="1:6" ht="23.25">
      <c r="A8" s="87">
        <v>4</v>
      </c>
      <c r="B8" s="88">
        <v>17025</v>
      </c>
      <c r="C8" s="89" t="s">
        <v>94</v>
      </c>
      <c r="D8" s="87" t="s">
        <v>95</v>
      </c>
      <c r="E8" s="90">
        <v>40000</v>
      </c>
      <c r="F8" s="90">
        <v>163</v>
      </c>
    </row>
    <row r="9" spans="1:6" ht="23.25">
      <c r="A9" s="87">
        <v>5</v>
      </c>
      <c r="B9" s="88">
        <v>17165</v>
      </c>
      <c r="C9" s="89" t="s">
        <v>96</v>
      </c>
      <c r="D9" s="87" t="s">
        <v>97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98</v>
      </c>
      <c r="D10" s="87" t="s">
        <v>99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100</v>
      </c>
      <c r="D11" s="87" t="s">
        <v>101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102</v>
      </c>
      <c r="D12" s="87" t="s">
        <v>103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104</v>
      </c>
      <c r="D13" s="87" t="s">
        <v>105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106</v>
      </c>
      <c r="D14" s="87" t="s">
        <v>107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108</v>
      </c>
      <c r="D15" s="87" t="s">
        <v>109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110</v>
      </c>
      <c r="D16" s="87" t="s">
        <v>111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112</v>
      </c>
      <c r="D17" s="87" t="s">
        <v>113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114</v>
      </c>
      <c r="D18" s="87" t="s">
        <v>91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115</v>
      </c>
      <c r="D19" s="87" t="s">
        <v>116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117</v>
      </c>
      <c r="D20" s="87" t="s">
        <v>105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118</v>
      </c>
      <c r="D21" s="87" t="s">
        <v>119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120</v>
      </c>
      <c r="D22" s="87" t="s">
        <v>101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121</v>
      </c>
      <c r="D23" s="87" t="s">
        <v>122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123</v>
      </c>
      <c r="D24" s="87" t="s">
        <v>103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124</v>
      </c>
      <c r="D25" s="87" t="s">
        <v>125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126</v>
      </c>
      <c r="D26" s="87" t="s">
        <v>103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127</v>
      </c>
      <c r="D27" s="87" t="s">
        <v>128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129</v>
      </c>
      <c r="D28" s="87" t="s">
        <v>130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131</v>
      </c>
      <c r="D29" s="87" t="s">
        <v>132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133</v>
      </c>
      <c r="D30" s="87" t="s">
        <v>134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135</v>
      </c>
      <c r="D31" s="87" t="s">
        <v>125</v>
      </c>
      <c r="E31" s="90">
        <v>15000</v>
      </c>
      <c r="F31" s="90">
        <v>188</v>
      </c>
    </row>
    <row r="33" spans="1:6" ht="22.5" customHeight="1">
      <c r="A33" s="84" t="s">
        <v>83</v>
      </c>
      <c r="B33" s="84" t="s">
        <v>84</v>
      </c>
      <c r="C33" s="85" t="s">
        <v>85</v>
      </c>
      <c r="D33" s="84" t="s">
        <v>86</v>
      </c>
      <c r="E33" s="86" t="s">
        <v>87</v>
      </c>
      <c r="F33" s="86" t="s">
        <v>88</v>
      </c>
    </row>
    <row r="34" spans="1:6" ht="22.5" customHeight="1">
      <c r="A34" s="87">
        <v>28</v>
      </c>
      <c r="B34" s="88">
        <v>19283</v>
      </c>
      <c r="C34" s="89" t="s">
        <v>136</v>
      </c>
      <c r="D34" s="87" t="s">
        <v>137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138</v>
      </c>
      <c r="D35" s="87" t="s">
        <v>139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140</v>
      </c>
      <c r="D36" s="87" t="s">
        <v>141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142</v>
      </c>
      <c r="D37" s="87" t="s">
        <v>143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144</v>
      </c>
      <c r="D38" s="87" t="s">
        <v>145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146</v>
      </c>
      <c r="D39" s="87" t="s">
        <v>147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148</v>
      </c>
      <c r="D40" s="87" t="s">
        <v>137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149</v>
      </c>
      <c r="D41" s="87" t="s">
        <v>150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151</v>
      </c>
      <c r="D42" s="87" t="s">
        <v>128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152</v>
      </c>
      <c r="D43" s="87" t="s">
        <v>132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153</v>
      </c>
      <c r="D44" s="87" t="s">
        <v>154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155</v>
      </c>
      <c r="D45" s="87" t="s">
        <v>156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157</v>
      </c>
      <c r="D46" s="87" t="s">
        <v>158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159</v>
      </c>
      <c r="D47" s="87" t="s">
        <v>160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161</v>
      </c>
      <c r="D48" s="87" t="s">
        <v>162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163</v>
      </c>
      <c r="D49" s="87" t="s">
        <v>164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165</v>
      </c>
      <c r="D50" s="87" t="s">
        <v>166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198</v>
      </c>
      <c r="D51" s="87" t="s">
        <v>199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223</v>
      </c>
      <c r="D52" s="87" t="s">
        <v>224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225</v>
      </c>
      <c r="D53" s="87" t="s">
        <v>226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227</v>
      </c>
      <c r="D54" s="87" t="s">
        <v>228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229</v>
      </c>
      <c r="D55" s="87" t="s">
        <v>164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230</v>
      </c>
      <c r="D56" s="87" t="s">
        <v>220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221</v>
      </c>
      <c r="D57" s="87" t="s">
        <v>244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627</v>
      </c>
      <c r="D58" s="87" t="s">
        <v>628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629</v>
      </c>
      <c r="D59" s="87" t="s">
        <v>630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631</v>
      </c>
      <c r="D60" s="87" t="s">
        <v>632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633</v>
      </c>
      <c r="D61" s="87" t="s">
        <v>220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634</v>
      </c>
      <c r="D62" s="87" t="s">
        <v>226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635</v>
      </c>
      <c r="D63" s="87" t="s">
        <v>228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636</v>
      </c>
      <c r="D64" s="87" t="s">
        <v>637</v>
      </c>
      <c r="E64" s="90">
        <v>26000</v>
      </c>
      <c r="F64" s="90">
        <v>326</v>
      </c>
    </row>
    <row r="65" spans="1:6" ht="22.5" customHeight="1">
      <c r="A65" s="84" t="s">
        <v>83</v>
      </c>
      <c r="B65" s="84" t="s">
        <v>84</v>
      </c>
      <c r="C65" s="85" t="s">
        <v>85</v>
      </c>
      <c r="D65" s="84" t="s">
        <v>86</v>
      </c>
      <c r="E65" s="86" t="s">
        <v>87</v>
      </c>
      <c r="F65" s="86" t="s">
        <v>88</v>
      </c>
    </row>
    <row r="66" spans="1:6" ht="22.5" customHeight="1">
      <c r="A66" s="87">
        <v>59</v>
      </c>
      <c r="B66" s="88">
        <v>21541</v>
      </c>
      <c r="C66" s="89" t="s">
        <v>638</v>
      </c>
      <c r="D66" s="87" t="s">
        <v>630</v>
      </c>
      <c r="E66" s="90">
        <v>24000</v>
      </c>
      <c r="F66" s="90">
        <v>300</v>
      </c>
    </row>
    <row r="67" spans="1:6" ht="22.5" customHeight="1">
      <c r="A67" s="87">
        <v>60</v>
      </c>
      <c r="B67" s="88">
        <v>21549</v>
      </c>
      <c r="C67" s="89" t="s">
        <v>639</v>
      </c>
      <c r="D67" s="87" t="s">
        <v>156</v>
      </c>
      <c r="E67" s="90">
        <v>50000</v>
      </c>
      <c r="F67" s="90">
        <v>625</v>
      </c>
    </row>
    <row r="68" spans="1:6" ht="22.5" customHeight="1">
      <c r="A68" s="87">
        <v>61</v>
      </c>
      <c r="B68" s="88">
        <v>21541</v>
      </c>
      <c r="C68" s="89" t="s">
        <v>640</v>
      </c>
      <c r="D68" s="87" t="s">
        <v>641</v>
      </c>
      <c r="E68" s="90">
        <v>76000</v>
      </c>
      <c r="F68" s="90">
        <v>950</v>
      </c>
    </row>
    <row r="69" spans="1:6" ht="22.5" customHeight="1">
      <c r="A69" s="87">
        <v>62</v>
      </c>
      <c r="B69" s="88">
        <v>17931</v>
      </c>
      <c r="C69" s="89" t="s">
        <v>110</v>
      </c>
      <c r="D69" s="87" t="s">
        <v>642</v>
      </c>
      <c r="E69" s="90">
        <v>40000</v>
      </c>
      <c r="F69" s="90">
        <v>250</v>
      </c>
    </row>
    <row r="70" spans="1:6" ht="22.5" customHeight="1">
      <c r="A70" s="87">
        <v>63</v>
      </c>
      <c r="B70" s="88">
        <v>18624</v>
      </c>
      <c r="C70" s="89" t="s">
        <v>121</v>
      </c>
      <c r="D70" s="228" t="s">
        <v>643</v>
      </c>
      <c r="E70" s="90">
        <v>25000</v>
      </c>
      <c r="F70" s="90">
        <v>250</v>
      </c>
    </row>
    <row r="71" spans="1:6" ht="22.5" customHeight="1">
      <c r="A71" s="87">
        <v>64</v>
      </c>
      <c r="B71" s="88">
        <v>21541</v>
      </c>
      <c r="C71" s="89" t="s">
        <v>644</v>
      </c>
      <c r="D71" s="87" t="s">
        <v>645</v>
      </c>
      <c r="E71" s="90">
        <v>40000</v>
      </c>
      <c r="F71" s="90">
        <v>1500</v>
      </c>
    </row>
    <row r="72" spans="1:6" ht="22.5" customHeight="1">
      <c r="A72" s="87">
        <v>65</v>
      </c>
      <c r="B72" s="88">
        <v>22167</v>
      </c>
      <c r="C72" s="89" t="s">
        <v>646</v>
      </c>
      <c r="D72" s="87" t="s">
        <v>647</v>
      </c>
      <c r="E72" s="90">
        <v>40000</v>
      </c>
      <c r="F72" s="90">
        <v>250</v>
      </c>
    </row>
    <row r="73" spans="1:6" ht="22.5" customHeight="1">
      <c r="A73" s="87"/>
      <c r="B73" s="88"/>
      <c r="C73" s="89"/>
      <c r="D73" s="87"/>
      <c r="E73" s="90"/>
      <c r="F73" s="90"/>
    </row>
    <row r="74" spans="1:6" ht="22.5" customHeight="1">
      <c r="A74" s="87"/>
      <c r="B74" s="88"/>
      <c r="C74" s="89"/>
      <c r="D74" s="87"/>
      <c r="E74" s="90"/>
      <c r="F74" s="90"/>
    </row>
    <row r="75" spans="1:6" ht="22.5" customHeight="1">
      <c r="A75" s="87"/>
      <c r="B75" s="88"/>
      <c r="C75" s="89"/>
      <c r="D75" s="87"/>
      <c r="E75" s="90"/>
      <c r="F75" s="90"/>
    </row>
    <row r="76" spans="1:6" ht="22.5" customHeight="1">
      <c r="A76" s="87"/>
      <c r="B76" s="88"/>
      <c r="C76" s="89"/>
      <c r="D76" s="87"/>
      <c r="E76" s="90"/>
      <c r="F76" s="90"/>
    </row>
    <row r="77" spans="1:6" ht="22.5" customHeight="1">
      <c r="A77" s="87"/>
      <c r="B77" s="88"/>
      <c r="C77" s="89"/>
      <c r="D77" s="87"/>
      <c r="E77" s="90"/>
      <c r="F77" s="90"/>
    </row>
    <row r="78" spans="1:6" ht="22.5" customHeight="1">
      <c r="A78" s="87"/>
      <c r="B78" s="88"/>
      <c r="C78" s="89"/>
      <c r="D78" s="87"/>
      <c r="E78" s="90"/>
      <c r="F78" s="90"/>
    </row>
    <row r="79" spans="1:6" ht="22.5" customHeight="1">
      <c r="A79" s="87"/>
      <c r="B79" s="88"/>
      <c r="C79" s="89"/>
      <c r="D79" s="87"/>
      <c r="E79" s="90"/>
      <c r="F79" s="90"/>
    </row>
    <row r="80" spans="1:6" ht="22.5" customHeight="1" thickBot="1">
      <c r="A80" s="249" t="s">
        <v>14</v>
      </c>
      <c r="B80" s="250"/>
      <c r="C80" s="250"/>
      <c r="D80" s="251"/>
      <c r="E80" s="94">
        <f>SUM(E5:E72)</f>
        <v>1987100</v>
      </c>
      <c r="F80" s="94">
        <f>SUM(F5:F72)</f>
        <v>45578</v>
      </c>
    </row>
    <row r="81" spans="1:6" ht="22.5" customHeight="1" thickTop="1">
      <c r="A81" s="95"/>
      <c r="B81" s="95"/>
      <c r="C81" s="95"/>
      <c r="D81" s="95"/>
      <c r="E81" s="95"/>
      <c r="F81" s="95"/>
    </row>
    <row r="82" spans="1:6" ht="22.5" customHeight="1">
      <c r="A82" s="247" t="s">
        <v>231</v>
      </c>
      <c r="B82" s="247"/>
      <c r="C82" s="247"/>
      <c r="D82" s="247"/>
      <c r="E82" s="247"/>
      <c r="F82" s="247"/>
    </row>
    <row r="83" spans="1:6" ht="22.5" customHeight="1">
      <c r="A83" s="247" t="s">
        <v>167</v>
      </c>
      <c r="B83" s="247"/>
      <c r="C83" s="247"/>
      <c r="D83" s="247"/>
      <c r="E83" s="247"/>
      <c r="F83" s="247"/>
    </row>
    <row r="84" spans="1:6" ht="22.5" customHeight="1">
      <c r="A84" s="247" t="s">
        <v>168</v>
      </c>
      <c r="B84" s="247"/>
      <c r="C84" s="247"/>
      <c r="D84" s="247"/>
      <c r="E84" s="247"/>
      <c r="F84" s="247"/>
    </row>
    <row r="85" ht="18.75" customHeight="1"/>
  </sheetData>
  <sheetProtection/>
  <mergeCells count="7">
    <mergeCell ref="A84:F84"/>
    <mergeCell ref="A1:F1"/>
    <mergeCell ref="A2:F2"/>
    <mergeCell ref="A3:F3"/>
    <mergeCell ref="A80:D80"/>
    <mergeCell ref="A82:F82"/>
    <mergeCell ref="A83:F8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3">
      <selection activeCell="C9" sqref="C9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42" t="s">
        <v>607</v>
      </c>
      <c r="B1" s="242"/>
      <c r="C1" s="242"/>
    </row>
    <row r="2" spans="1:3" ht="23.25">
      <c r="A2" s="242" t="s">
        <v>219</v>
      </c>
      <c r="B2" s="242"/>
      <c r="C2" s="242"/>
    </row>
    <row r="3" spans="1:3" ht="23.25">
      <c r="A3" s="242" t="s">
        <v>194</v>
      </c>
      <c r="B3" s="242"/>
      <c r="C3" s="242"/>
    </row>
    <row r="4" spans="1:3" ht="19.5" customHeight="1">
      <c r="A4" s="119" t="s">
        <v>83</v>
      </c>
      <c r="B4" s="119" t="s">
        <v>84</v>
      </c>
      <c r="C4" s="121" t="s">
        <v>197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24" thickBot="1">
      <c r="A35" s="252" t="s">
        <v>14</v>
      </c>
      <c r="B35" s="253"/>
      <c r="C35" s="138">
        <f>SUM(C5:C34)</f>
        <v>9126.31</v>
      </c>
    </row>
    <row r="36" spans="1:3" ht="24" thickTop="1">
      <c r="A36" s="139"/>
      <c r="B36" s="139"/>
      <c r="C36" s="140"/>
    </row>
    <row r="37" spans="1:3" ht="23.25">
      <c r="A37" s="132"/>
      <c r="B37" s="132"/>
      <c r="C37" s="227"/>
    </row>
    <row r="38" spans="1:3" ht="23.25">
      <c r="A38" s="132"/>
      <c r="B38" s="132"/>
      <c r="C38" s="227"/>
    </row>
    <row r="39" spans="1:3" ht="23.25">
      <c r="A39" s="132"/>
      <c r="B39" s="132"/>
      <c r="C39" s="227"/>
    </row>
    <row r="40" spans="1:3" ht="23.25">
      <c r="A40" s="132"/>
      <c r="B40" s="132"/>
      <c r="C40" s="227"/>
    </row>
    <row r="41" spans="1:3" ht="23.25">
      <c r="A41" s="132"/>
      <c r="B41" s="132"/>
      <c r="C41" s="227"/>
    </row>
    <row r="42" spans="1:3" ht="23.25">
      <c r="A42" s="132"/>
      <c r="B42" s="132"/>
      <c r="C42" s="227"/>
    </row>
    <row r="43" spans="1:3" ht="23.25">
      <c r="A43" s="132"/>
      <c r="B43" s="132"/>
      <c r="C43" s="227"/>
    </row>
    <row r="44" spans="1:3" ht="23.25">
      <c r="A44" s="244" t="s">
        <v>232</v>
      </c>
      <c r="B44" s="244"/>
      <c r="C44" s="244"/>
    </row>
    <row r="45" spans="1:3" ht="23.25">
      <c r="A45" s="254" t="s">
        <v>233</v>
      </c>
      <c r="B45" s="254"/>
      <c r="C45" s="254"/>
    </row>
    <row r="46" spans="1:3" ht="23.25">
      <c r="A46" s="243" t="s">
        <v>608</v>
      </c>
      <c r="B46" s="243"/>
      <c r="C46" s="243"/>
    </row>
  </sheetData>
  <sheetProtection/>
  <mergeCells count="7">
    <mergeCell ref="A46:C46"/>
    <mergeCell ref="A1:C1"/>
    <mergeCell ref="A2:C2"/>
    <mergeCell ref="A3:C3"/>
    <mergeCell ref="A35:B35"/>
    <mergeCell ref="A44:C44"/>
    <mergeCell ref="A45:C4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zoomScalePageLayoutView="0" workbookViewId="0" topLeftCell="A7">
      <selection activeCell="T14" sqref="T14"/>
    </sheetView>
  </sheetViews>
  <sheetFormatPr defaultColWidth="9.140625" defaultRowHeight="19.5" customHeight="1"/>
  <cols>
    <col min="1" max="1" width="0.13671875" style="147" customWidth="1"/>
    <col min="2" max="2" width="4.421875" style="147" customWidth="1"/>
    <col min="3" max="3" width="11.57421875" style="147" customWidth="1"/>
    <col min="4" max="4" width="0" style="147" hidden="1" customWidth="1"/>
    <col min="5" max="5" width="4.57421875" style="147" customWidth="1"/>
    <col min="6" max="6" width="3.140625" style="147" customWidth="1"/>
    <col min="7" max="7" width="11.00390625" style="147" customWidth="1"/>
    <col min="8" max="8" width="17.28125" style="147" customWidth="1"/>
    <col min="9" max="9" width="15.57421875" style="147" customWidth="1"/>
    <col min="10" max="10" width="47.8515625" style="147" customWidth="1"/>
    <col min="11" max="11" width="3.7109375" style="147" customWidth="1"/>
    <col min="12" max="12" width="0.85546875" style="147" customWidth="1"/>
    <col min="13" max="14" width="10.7109375" style="147" customWidth="1"/>
    <col min="15" max="15" width="6.140625" style="147" customWidth="1"/>
    <col min="16" max="17" width="0" style="147" hidden="1" customWidth="1"/>
    <col min="18" max="16384" width="9.140625" style="147" customWidth="1"/>
  </cols>
  <sheetData>
    <row r="1" spans="1:15" ht="13.5" customHeight="1">
      <c r="A1" s="255"/>
      <c r="B1" s="236"/>
      <c r="C1" s="236"/>
      <c r="D1" s="236"/>
      <c r="E1" s="236"/>
      <c r="G1" s="238" t="s">
        <v>50</v>
      </c>
      <c r="H1" s="236"/>
      <c r="I1" s="236"/>
      <c r="J1" s="236"/>
      <c r="K1" s="236"/>
      <c r="O1" s="148" t="s">
        <v>270</v>
      </c>
    </row>
    <row r="2" spans="7:11" ht="14.25" hidden="1">
      <c r="G2" s="236"/>
      <c r="H2" s="236"/>
      <c r="I2" s="236"/>
      <c r="J2" s="236"/>
      <c r="K2" s="236"/>
    </row>
    <row r="3" spans="7:11" ht="21" customHeight="1">
      <c r="G3" s="235" t="s">
        <v>271</v>
      </c>
      <c r="H3" s="236"/>
      <c r="I3" s="236"/>
      <c r="J3" s="236"/>
      <c r="K3" s="236"/>
    </row>
    <row r="4" spans="7:11" ht="21" customHeight="1">
      <c r="G4" s="238" t="s">
        <v>272</v>
      </c>
      <c r="H4" s="236"/>
      <c r="I4" s="236"/>
      <c r="J4" s="236"/>
      <c r="K4" s="236"/>
    </row>
    <row r="5" spans="1:16" ht="14.25">
      <c r="A5" s="239" t="s">
        <v>15</v>
      </c>
      <c r="B5" s="232"/>
      <c r="C5" s="232"/>
      <c r="D5" s="232"/>
      <c r="E5" s="232"/>
      <c r="F5" s="232"/>
      <c r="G5" s="232"/>
      <c r="H5" s="232"/>
      <c r="I5" s="233"/>
      <c r="J5" s="149" t="s">
        <v>17</v>
      </c>
      <c r="K5" s="256" t="s">
        <v>1</v>
      </c>
      <c r="L5" s="257"/>
      <c r="M5" s="258"/>
      <c r="N5" s="256" t="s">
        <v>56</v>
      </c>
      <c r="O5" s="257"/>
      <c r="P5" s="258"/>
    </row>
    <row r="6" spans="1:16" ht="35.25" customHeight="1">
      <c r="A6" s="239" t="s">
        <v>273</v>
      </c>
      <c r="B6" s="232"/>
      <c r="C6" s="233"/>
      <c r="E6" s="239" t="s">
        <v>274</v>
      </c>
      <c r="F6" s="232"/>
      <c r="G6" s="233"/>
      <c r="H6" s="150" t="s">
        <v>275</v>
      </c>
      <c r="I6" s="150" t="s">
        <v>276</v>
      </c>
      <c r="J6" s="151" t="s">
        <v>242</v>
      </c>
      <c r="K6" s="259" t="s">
        <v>242</v>
      </c>
      <c r="L6" s="230"/>
      <c r="M6" s="231"/>
      <c r="N6" s="259" t="s">
        <v>277</v>
      </c>
      <c r="O6" s="230"/>
      <c r="P6" s="231"/>
    </row>
    <row r="7" spans="1:16" ht="14.25">
      <c r="A7" s="260" t="s">
        <v>242</v>
      </c>
      <c r="B7" s="232"/>
      <c r="C7" s="233"/>
      <c r="E7" s="261" t="s">
        <v>242</v>
      </c>
      <c r="F7" s="232"/>
      <c r="G7" s="233"/>
      <c r="H7" s="152" t="s">
        <v>242</v>
      </c>
      <c r="I7" s="153">
        <v>27936153.02</v>
      </c>
      <c r="J7" s="154" t="s">
        <v>19</v>
      </c>
      <c r="K7" s="260" t="s">
        <v>242</v>
      </c>
      <c r="L7" s="232"/>
      <c r="M7" s="233"/>
      <c r="N7" s="261" t="s">
        <v>278</v>
      </c>
      <c r="O7" s="232"/>
      <c r="P7" s="233"/>
    </row>
    <row r="8" spans="1:16" ht="14.25">
      <c r="A8" s="262" t="s">
        <v>242</v>
      </c>
      <c r="B8" s="232"/>
      <c r="C8" s="233"/>
      <c r="E8" s="262" t="s">
        <v>242</v>
      </c>
      <c r="F8" s="232"/>
      <c r="G8" s="233"/>
      <c r="H8" s="155" t="s">
        <v>242</v>
      </c>
      <c r="I8" s="155" t="s">
        <v>242</v>
      </c>
      <c r="J8" s="156" t="s">
        <v>279</v>
      </c>
      <c r="K8" s="263"/>
      <c r="L8" s="232"/>
      <c r="M8" s="233"/>
      <c r="N8" s="262" t="s">
        <v>242</v>
      </c>
      <c r="O8" s="232"/>
      <c r="P8" s="233"/>
    </row>
    <row r="9" spans="1:16" ht="14.25">
      <c r="A9" s="261" t="s">
        <v>281</v>
      </c>
      <c r="B9" s="232"/>
      <c r="C9" s="233"/>
      <c r="E9" s="261" t="s">
        <v>282</v>
      </c>
      <c r="F9" s="232"/>
      <c r="G9" s="233"/>
      <c r="H9" s="152" t="s">
        <v>281</v>
      </c>
      <c r="I9" s="152" t="s">
        <v>283</v>
      </c>
      <c r="J9" s="157" t="s">
        <v>26</v>
      </c>
      <c r="K9" s="264" t="s">
        <v>284</v>
      </c>
      <c r="L9" s="232"/>
      <c r="M9" s="233"/>
      <c r="N9" s="261" t="s">
        <v>283</v>
      </c>
      <c r="O9" s="232"/>
      <c r="P9" s="233"/>
    </row>
    <row r="10" spans="1:16" ht="14.25">
      <c r="A10" s="261" t="s">
        <v>285</v>
      </c>
      <c r="B10" s="232"/>
      <c r="C10" s="233"/>
      <c r="E10" s="261" t="s">
        <v>282</v>
      </c>
      <c r="F10" s="232"/>
      <c r="G10" s="233"/>
      <c r="H10" s="152" t="s">
        <v>285</v>
      </c>
      <c r="I10" s="152" t="s">
        <v>286</v>
      </c>
      <c r="J10" s="157" t="s">
        <v>29</v>
      </c>
      <c r="K10" s="264" t="s">
        <v>287</v>
      </c>
      <c r="L10" s="232"/>
      <c r="M10" s="233"/>
      <c r="N10" s="261" t="s">
        <v>286</v>
      </c>
      <c r="O10" s="232"/>
      <c r="P10" s="233"/>
    </row>
    <row r="11" spans="1:16" ht="14.25">
      <c r="A11" s="261" t="s">
        <v>288</v>
      </c>
      <c r="B11" s="232"/>
      <c r="C11" s="233"/>
      <c r="E11" s="261" t="s">
        <v>282</v>
      </c>
      <c r="F11" s="232"/>
      <c r="G11" s="233"/>
      <c r="H11" s="152" t="s">
        <v>288</v>
      </c>
      <c r="I11" s="152" t="s">
        <v>289</v>
      </c>
      <c r="J11" s="157" t="s">
        <v>31</v>
      </c>
      <c r="K11" s="264" t="s">
        <v>290</v>
      </c>
      <c r="L11" s="232"/>
      <c r="M11" s="233"/>
      <c r="N11" s="261" t="s">
        <v>289</v>
      </c>
      <c r="O11" s="232"/>
      <c r="P11" s="233"/>
    </row>
    <row r="12" spans="1:16" ht="14.25">
      <c r="A12" s="261" t="s">
        <v>291</v>
      </c>
      <c r="B12" s="232"/>
      <c r="C12" s="233"/>
      <c r="E12" s="261" t="s">
        <v>282</v>
      </c>
      <c r="F12" s="232"/>
      <c r="G12" s="233"/>
      <c r="H12" s="152" t="s">
        <v>291</v>
      </c>
      <c r="I12" s="152" t="s">
        <v>282</v>
      </c>
      <c r="J12" s="157" t="s">
        <v>33</v>
      </c>
      <c r="K12" s="264" t="s">
        <v>292</v>
      </c>
      <c r="L12" s="232"/>
      <c r="M12" s="233"/>
      <c r="N12" s="261" t="s">
        <v>282</v>
      </c>
      <c r="O12" s="232"/>
      <c r="P12" s="233"/>
    </row>
    <row r="13" spans="1:16" ht="14.25">
      <c r="A13" s="261" t="s">
        <v>293</v>
      </c>
      <c r="B13" s="232"/>
      <c r="C13" s="233"/>
      <c r="E13" s="261" t="s">
        <v>282</v>
      </c>
      <c r="F13" s="232"/>
      <c r="G13" s="233"/>
      <c r="H13" s="152" t="s">
        <v>293</v>
      </c>
      <c r="I13" s="152" t="s">
        <v>282</v>
      </c>
      <c r="J13" s="157" t="s">
        <v>59</v>
      </c>
      <c r="K13" s="264" t="s">
        <v>294</v>
      </c>
      <c r="L13" s="232"/>
      <c r="M13" s="233"/>
      <c r="N13" s="261" t="s">
        <v>282</v>
      </c>
      <c r="O13" s="232"/>
      <c r="P13" s="233"/>
    </row>
    <row r="14" spans="1:16" ht="14.25">
      <c r="A14" s="261" t="s">
        <v>295</v>
      </c>
      <c r="B14" s="232"/>
      <c r="C14" s="233"/>
      <c r="E14" s="261" t="s">
        <v>282</v>
      </c>
      <c r="F14" s="232"/>
      <c r="G14" s="233"/>
      <c r="H14" s="152" t="s">
        <v>295</v>
      </c>
      <c r="I14" s="152" t="s">
        <v>282</v>
      </c>
      <c r="J14" s="157" t="s">
        <v>35</v>
      </c>
      <c r="K14" s="264" t="s">
        <v>296</v>
      </c>
      <c r="L14" s="232"/>
      <c r="M14" s="233"/>
      <c r="N14" s="261" t="s">
        <v>282</v>
      </c>
      <c r="O14" s="232"/>
      <c r="P14" s="233"/>
    </row>
    <row r="15" spans="1:16" ht="14.25">
      <c r="A15" s="261" t="s">
        <v>297</v>
      </c>
      <c r="B15" s="232"/>
      <c r="C15" s="233"/>
      <c r="E15" s="261" t="s">
        <v>282</v>
      </c>
      <c r="F15" s="232"/>
      <c r="G15" s="233"/>
      <c r="H15" s="152" t="s">
        <v>297</v>
      </c>
      <c r="I15" s="152" t="s">
        <v>282</v>
      </c>
      <c r="J15" s="157" t="s">
        <v>201</v>
      </c>
      <c r="K15" s="264" t="s">
        <v>298</v>
      </c>
      <c r="L15" s="232"/>
      <c r="M15" s="233"/>
      <c r="N15" s="261" t="s">
        <v>282</v>
      </c>
      <c r="O15" s="232"/>
      <c r="P15" s="233"/>
    </row>
    <row r="16" spans="1:16" ht="14.25">
      <c r="A16" s="262" t="s">
        <v>299</v>
      </c>
      <c r="B16" s="232"/>
      <c r="C16" s="233"/>
      <c r="E16" s="262" t="s">
        <v>282</v>
      </c>
      <c r="F16" s="232"/>
      <c r="G16" s="233"/>
      <c r="H16" s="155" t="s">
        <v>299</v>
      </c>
      <c r="I16" s="155" t="s">
        <v>300</v>
      </c>
      <c r="J16" s="158" t="s">
        <v>14</v>
      </c>
      <c r="K16" s="265" t="s">
        <v>280</v>
      </c>
      <c r="L16" s="232"/>
      <c r="M16" s="233"/>
      <c r="N16" s="262" t="s">
        <v>300</v>
      </c>
      <c r="O16" s="232"/>
      <c r="P16" s="233"/>
    </row>
    <row r="17" spans="1:16" ht="14.25">
      <c r="A17" s="262" t="s">
        <v>299</v>
      </c>
      <c r="B17" s="232"/>
      <c r="C17" s="233"/>
      <c r="E17" s="262" t="s">
        <v>282</v>
      </c>
      <c r="F17" s="232"/>
      <c r="G17" s="233"/>
      <c r="H17" s="155" t="s">
        <v>299</v>
      </c>
      <c r="I17" s="155" t="s">
        <v>300</v>
      </c>
      <c r="J17" s="158" t="s">
        <v>14</v>
      </c>
      <c r="K17" s="265" t="s">
        <v>280</v>
      </c>
      <c r="L17" s="232"/>
      <c r="M17" s="233"/>
      <c r="N17" s="262" t="s">
        <v>300</v>
      </c>
      <c r="O17" s="232"/>
      <c r="P17" s="233"/>
    </row>
    <row r="18" spans="1:16" ht="14.25">
      <c r="A18" s="261" t="s">
        <v>282</v>
      </c>
      <c r="B18" s="232"/>
      <c r="C18" s="233"/>
      <c r="E18" s="261" t="s">
        <v>282</v>
      </c>
      <c r="F18" s="232"/>
      <c r="G18" s="233"/>
      <c r="H18" s="152" t="s">
        <v>282</v>
      </c>
      <c r="I18" s="152" t="s">
        <v>301</v>
      </c>
      <c r="J18" s="157" t="s">
        <v>247</v>
      </c>
      <c r="K18" s="264" t="s">
        <v>302</v>
      </c>
      <c r="L18" s="232"/>
      <c r="M18" s="233"/>
      <c r="N18" s="261" t="s">
        <v>301</v>
      </c>
      <c r="O18" s="232"/>
      <c r="P18" s="233"/>
    </row>
    <row r="19" spans="1:16" ht="14.25">
      <c r="A19" s="261" t="s">
        <v>282</v>
      </c>
      <c r="B19" s="232"/>
      <c r="C19" s="233"/>
      <c r="E19" s="261" t="s">
        <v>282</v>
      </c>
      <c r="F19" s="232"/>
      <c r="G19" s="233"/>
      <c r="H19" s="152" t="s">
        <v>282</v>
      </c>
      <c r="I19" s="152" t="s">
        <v>303</v>
      </c>
      <c r="J19" s="157" t="s">
        <v>200</v>
      </c>
      <c r="K19" s="264" t="s">
        <v>304</v>
      </c>
      <c r="L19" s="232"/>
      <c r="M19" s="233"/>
      <c r="N19" s="261" t="s">
        <v>303</v>
      </c>
      <c r="O19" s="232"/>
      <c r="P19" s="233"/>
    </row>
    <row r="20" spans="1:16" ht="14.25">
      <c r="A20" s="261" t="s">
        <v>282</v>
      </c>
      <c r="B20" s="232"/>
      <c r="C20" s="233"/>
      <c r="E20" s="261" t="s">
        <v>282</v>
      </c>
      <c r="F20" s="232"/>
      <c r="G20" s="233"/>
      <c r="H20" s="152" t="s">
        <v>282</v>
      </c>
      <c r="I20" s="152" t="s">
        <v>305</v>
      </c>
      <c r="J20" s="157" t="s">
        <v>306</v>
      </c>
      <c r="K20" s="264" t="s">
        <v>307</v>
      </c>
      <c r="L20" s="232"/>
      <c r="M20" s="233"/>
      <c r="N20" s="261" t="s">
        <v>305</v>
      </c>
      <c r="O20" s="232"/>
      <c r="P20" s="233"/>
    </row>
    <row r="21" spans="1:16" ht="14.25">
      <c r="A21" s="261" t="s">
        <v>282</v>
      </c>
      <c r="B21" s="232"/>
      <c r="C21" s="233"/>
      <c r="E21" s="261" t="s">
        <v>282</v>
      </c>
      <c r="F21" s="232"/>
      <c r="G21" s="233"/>
      <c r="H21" s="152" t="s">
        <v>282</v>
      </c>
      <c r="I21" s="152" t="s">
        <v>308</v>
      </c>
      <c r="J21" s="157" t="s">
        <v>309</v>
      </c>
      <c r="K21" s="264" t="s">
        <v>310</v>
      </c>
      <c r="L21" s="232"/>
      <c r="M21" s="233"/>
      <c r="N21" s="261" t="s">
        <v>308</v>
      </c>
      <c r="O21" s="232"/>
      <c r="P21" s="233"/>
    </row>
    <row r="22" spans="1:16" ht="14.25">
      <c r="A22" s="261" t="s">
        <v>282</v>
      </c>
      <c r="B22" s="232"/>
      <c r="C22" s="233"/>
      <c r="E22" s="261" t="s">
        <v>282</v>
      </c>
      <c r="F22" s="232"/>
      <c r="G22" s="233"/>
      <c r="H22" s="152" t="s">
        <v>282</v>
      </c>
      <c r="I22" s="152" t="s">
        <v>311</v>
      </c>
      <c r="J22" s="157" t="s">
        <v>312</v>
      </c>
      <c r="K22" s="264" t="s">
        <v>313</v>
      </c>
      <c r="L22" s="232"/>
      <c r="M22" s="233"/>
      <c r="N22" s="261" t="s">
        <v>311</v>
      </c>
      <c r="O22" s="232"/>
      <c r="P22" s="233"/>
    </row>
    <row r="23" spans="1:16" ht="14.25">
      <c r="A23" s="261" t="s">
        <v>282</v>
      </c>
      <c r="B23" s="232"/>
      <c r="C23" s="233"/>
      <c r="E23" s="261" t="s">
        <v>282</v>
      </c>
      <c r="F23" s="232"/>
      <c r="G23" s="233"/>
      <c r="H23" s="152" t="s">
        <v>282</v>
      </c>
      <c r="I23" s="152" t="s">
        <v>314</v>
      </c>
      <c r="J23" s="157" t="s">
        <v>8</v>
      </c>
      <c r="K23" s="264" t="s">
        <v>315</v>
      </c>
      <c r="L23" s="232"/>
      <c r="M23" s="233"/>
      <c r="N23" s="261" t="s">
        <v>314</v>
      </c>
      <c r="O23" s="232"/>
      <c r="P23" s="233"/>
    </row>
    <row r="24" spans="1:16" ht="14.25">
      <c r="A24" s="261" t="s">
        <v>282</v>
      </c>
      <c r="B24" s="232"/>
      <c r="C24" s="233"/>
      <c r="E24" s="261" t="s">
        <v>282</v>
      </c>
      <c r="F24" s="232"/>
      <c r="G24" s="233"/>
      <c r="H24" s="152" t="s">
        <v>282</v>
      </c>
      <c r="I24" s="152" t="s">
        <v>316</v>
      </c>
      <c r="J24" s="157" t="s">
        <v>76</v>
      </c>
      <c r="K24" s="264" t="s">
        <v>317</v>
      </c>
      <c r="L24" s="232"/>
      <c r="M24" s="233"/>
      <c r="N24" s="261" t="s">
        <v>316</v>
      </c>
      <c r="O24" s="232"/>
      <c r="P24" s="233"/>
    </row>
    <row r="25" spans="1:16" ht="14.25">
      <c r="A25" s="262" t="s">
        <v>282</v>
      </c>
      <c r="B25" s="232"/>
      <c r="C25" s="233"/>
      <c r="E25" s="262" t="s">
        <v>282</v>
      </c>
      <c r="F25" s="232"/>
      <c r="G25" s="233"/>
      <c r="H25" s="155" t="s">
        <v>282</v>
      </c>
      <c r="I25" s="155" t="s">
        <v>318</v>
      </c>
      <c r="J25" s="158" t="s">
        <v>14</v>
      </c>
      <c r="K25" s="265" t="s">
        <v>280</v>
      </c>
      <c r="L25" s="232"/>
      <c r="M25" s="233"/>
      <c r="N25" s="262" t="s">
        <v>318</v>
      </c>
      <c r="O25" s="232"/>
      <c r="P25" s="233"/>
    </row>
    <row r="26" spans="1:16" ht="15" thickBot="1">
      <c r="A26" s="266" t="s">
        <v>299</v>
      </c>
      <c r="B26" s="267"/>
      <c r="C26" s="268"/>
      <c r="E26" s="266" t="s">
        <v>282</v>
      </c>
      <c r="F26" s="267"/>
      <c r="G26" s="268"/>
      <c r="H26" s="159" t="s">
        <v>299</v>
      </c>
      <c r="I26" s="159" t="s">
        <v>319</v>
      </c>
      <c r="J26" s="160" t="s">
        <v>20</v>
      </c>
      <c r="K26" s="269" t="s">
        <v>280</v>
      </c>
      <c r="L26" s="267"/>
      <c r="M26" s="268"/>
      <c r="N26" s="266" t="s">
        <v>319</v>
      </c>
      <c r="O26" s="267"/>
      <c r="P26" s="268"/>
    </row>
    <row r="27" spans="1:16" ht="15" thickTop="1">
      <c r="A27" s="164"/>
      <c r="B27" s="165"/>
      <c r="C27" s="166"/>
      <c r="E27" s="164"/>
      <c r="F27" s="165"/>
      <c r="G27" s="166"/>
      <c r="H27" s="167"/>
      <c r="I27" s="167"/>
      <c r="J27" s="168"/>
      <c r="K27" s="169"/>
      <c r="L27" s="165"/>
      <c r="M27" s="166"/>
      <c r="N27" s="164"/>
      <c r="O27" s="165"/>
      <c r="P27" s="166"/>
    </row>
    <row r="28" spans="1:16" ht="14.25">
      <c r="A28" s="164"/>
      <c r="B28" s="165"/>
      <c r="C28" s="166"/>
      <c r="E28" s="164"/>
      <c r="F28" s="165"/>
      <c r="G28" s="166"/>
      <c r="H28" s="167"/>
      <c r="I28" s="167"/>
      <c r="J28" s="168"/>
      <c r="K28" s="169"/>
      <c r="L28" s="165"/>
      <c r="M28" s="166"/>
      <c r="N28" s="164"/>
      <c r="O28" s="165"/>
      <c r="P28" s="166"/>
    </row>
    <row r="29" spans="1:16" ht="14.25">
      <c r="A29" s="164"/>
      <c r="B29" s="165"/>
      <c r="C29" s="166"/>
      <c r="E29" s="164"/>
      <c r="F29" s="165"/>
      <c r="G29" s="166"/>
      <c r="H29" s="167"/>
      <c r="I29" s="167"/>
      <c r="J29" s="168"/>
      <c r="K29" s="169"/>
      <c r="L29" s="165"/>
      <c r="M29" s="166"/>
      <c r="N29" s="164"/>
      <c r="O29" s="165"/>
      <c r="P29" s="166"/>
    </row>
    <row r="30" spans="1:16" ht="14.25">
      <c r="A30" s="164"/>
      <c r="B30" s="165"/>
      <c r="C30" s="166"/>
      <c r="E30" s="164"/>
      <c r="F30" s="165"/>
      <c r="G30" s="166"/>
      <c r="H30" s="167"/>
      <c r="I30" s="167"/>
      <c r="J30" s="168"/>
      <c r="K30" s="169"/>
      <c r="L30" s="165"/>
      <c r="M30" s="166"/>
      <c r="N30" s="164"/>
      <c r="O30" s="165"/>
      <c r="P30" s="166"/>
    </row>
    <row r="31" spans="1:16" ht="14.25">
      <c r="A31" s="164"/>
      <c r="B31" s="165"/>
      <c r="C31" s="166"/>
      <c r="E31" s="164"/>
      <c r="F31" s="165"/>
      <c r="G31" s="166"/>
      <c r="H31" s="167"/>
      <c r="I31" s="167"/>
      <c r="J31" s="168"/>
      <c r="K31" s="169"/>
      <c r="L31" s="165"/>
      <c r="M31" s="166"/>
      <c r="N31" s="164"/>
      <c r="O31" s="165"/>
      <c r="P31" s="166"/>
    </row>
    <row r="32" spans="1:16" ht="14.25">
      <c r="A32" s="164"/>
      <c r="B32" s="165"/>
      <c r="C32" s="166"/>
      <c r="E32" s="164"/>
      <c r="F32" s="165"/>
      <c r="G32" s="166"/>
      <c r="H32" s="167"/>
      <c r="I32" s="167"/>
      <c r="J32" s="168"/>
      <c r="K32" s="169"/>
      <c r="L32" s="165"/>
      <c r="M32" s="166"/>
      <c r="N32" s="164"/>
      <c r="O32" s="165"/>
      <c r="P32" s="166"/>
    </row>
    <row r="33" spans="1:16" ht="15" thickBot="1">
      <c r="A33" s="164"/>
      <c r="B33" s="165"/>
      <c r="C33" s="166"/>
      <c r="E33" s="164"/>
      <c r="F33" s="165"/>
      <c r="G33" s="166"/>
      <c r="H33" s="167"/>
      <c r="I33" s="167"/>
      <c r="J33" s="168"/>
      <c r="K33" s="169"/>
      <c r="L33" s="165"/>
      <c r="M33" s="166"/>
      <c r="N33" s="164"/>
      <c r="O33" s="165"/>
      <c r="P33" s="166"/>
    </row>
    <row r="34" spans="1:16" ht="15" thickTop="1">
      <c r="A34" s="270" t="s">
        <v>242</v>
      </c>
      <c r="B34" s="271"/>
      <c r="C34" s="272"/>
      <c r="E34" s="270" t="s">
        <v>242</v>
      </c>
      <c r="F34" s="271"/>
      <c r="G34" s="272"/>
      <c r="H34" s="155" t="s">
        <v>242</v>
      </c>
      <c r="I34" s="155" t="s">
        <v>242</v>
      </c>
      <c r="J34" s="156" t="s">
        <v>23</v>
      </c>
      <c r="K34" s="273"/>
      <c r="L34" s="274"/>
      <c r="M34" s="275"/>
      <c r="N34" s="270" t="s">
        <v>242</v>
      </c>
      <c r="O34" s="271"/>
      <c r="P34" s="272"/>
    </row>
    <row r="35" spans="1:16" ht="14.25" customHeight="1">
      <c r="A35" s="276" t="s">
        <v>320</v>
      </c>
      <c r="B35" s="277"/>
      <c r="C35" s="278"/>
      <c r="E35" s="276" t="s">
        <v>282</v>
      </c>
      <c r="F35" s="277"/>
      <c r="G35" s="278"/>
      <c r="H35" s="152" t="s">
        <v>320</v>
      </c>
      <c r="I35" s="152" t="s">
        <v>321</v>
      </c>
      <c r="J35" s="157" t="s">
        <v>21</v>
      </c>
      <c r="K35" s="279" t="s">
        <v>322</v>
      </c>
      <c r="L35" s="280"/>
      <c r="M35" s="281"/>
      <c r="N35" s="276" t="s">
        <v>321</v>
      </c>
      <c r="O35" s="277"/>
      <c r="P35" s="278"/>
    </row>
    <row r="36" spans="1:16" ht="14.25" customHeight="1">
      <c r="A36" s="276" t="s">
        <v>323</v>
      </c>
      <c r="B36" s="277"/>
      <c r="C36" s="278"/>
      <c r="E36" s="276" t="s">
        <v>282</v>
      </c>
      <c r="F36" s="277"/>
      <c r="G36" s="278"/>
      <c r="H36" s="152" t="s">
        <v>323</v>
      </c>
      <c r="I36" s="152" t="s">
        <v>324</v>
      </c>
      <c r="J36" s="157" t="s">
        <v>325</v>
      </c>
      <c r="K36" s="279" t="s">
        <v>326</v>
      </c>
      <c r="L36" s="280"/>
      <c r="M36" s="281"/>
      <c r="N36" s="276" t="s">
        <v>324</v>
      </c>
      <c r="O36" s="277"/>
      <c r="P36" s="278"/>
    </row>
    <row r="37" spans="1:16" ht="14.25" customHeight="1">
      <c r="A37" s="276" t="s">
        <v>327</v>
      </c>
      <c r="B37" s="277"/>
      <c r="C37" s="278"/>
      <c r="E37" s="276" t="s">
        <v>282</v>
      </c>
      <c r="F37" s="277"/>
      <c r="G37" s="278"/>
      <c r="H37" s="152" t="s">
        <v>327</v>
      </c>
      <c r="I37" s="152" t="s">
        <v>328</v>
      </c>
      <c r="J37" s="157" t="s">
        <v>329</v>
      </c>
      <c r="K37" s="279" t="s">
        <v>330</v>
      </c>
      <c r="L37" s="280"/>
      <c r="M37" s="281"/>
      <c r="N37" s="276" t="s">
        <v>328</v>
      </c>
      <c r="O37" s="277"/>
      <c r="P37" s="278"/>
    </row>
    <row r="38" spans="1:16" ht="14.25" customHeight="1">
      <c r="A38" s="276" t="s">
        <v>331</v>
      </c>
      <c r="B38" s="277"/>
      <c r="C38" s="278"/>
      <c r="E38" s="276" t="s">
        <v>282</v>
      </c>
      <c r="F38" s="277"/>
      <c r="G38" s="278"/>
      <c r="H38" s="152" t="s">
        <v>331</v>
      </c>
      <c r="I38" s="152" t="s">
        <v>332</v>
      </c>
      <c r="J38" s="157" t="s">
        <v>4</v>
      </c>
      <c r="K38" s="279" t="s">
        <v>333</v>
      </c>
      <c r="L38" s="280"/>
      <c r="M38" s="281"/>
      <c r="N38" s="276" t="s">
        <v>332</v>
      </c>
      <c r="O38" s="277"/>
      <c r="P38" s="278"/>
    </row>
    <row r="39" spans="1:16" ht="14.25" customHeight="1">
      <c r="A39" s="276" t="s">
        <v>334</v>
      </c>
      <c r="B39" s="277"/>
      <c r="C39" s="278"/>
      <c r="E39" s="276" t="s">
        <v>282</v>
      </c>
      <c r="F39" s="277"/>
      <c r="G39" s="278"/>
      <c r="H39" s="152" t="s">
        <v>334</v>
      </c>
      <c r="I39" s="152" t="s">
        <v>335</v>
      </c>
      <c r="J39" s="157" t="s">
        <v>5</v>
      </c>
      <c r="K39" s="279" t="s">
        <v>336</v>
      </c>
      <c r="L39" s="280"/>
      <c r="M39" s="281"/>
      <c r="N39" s="276" t="s">
        <v>335</v>
      </c>
      <c r="O39" s="277"/>
      <c r="P39" s="278"/>
    </row>
    <row r="40" spans="1:16" ht="14.25" customHeight="1">
      <c r="A40" s="276" t="s">
        <v>337</v>
      </c>
      <c r="B40" s="277"/>
      <c r="C40" s="278"/>
      <c r="E40" s="276" t="s">
        <v>282</v>
      </c>
      <c r="F40" s="277"/>
      <c r="G40" s="278"/>
      <c r="H40" s="152" t="s">
        <v>337</v>
      </c>
      <c r="I40" s="152" t="s">
        <v>338</v>
      </c>
      <c r="J40" s="157" t="s">
        <v>6</v>
      </c>
      <c r="K40" s="279" t="s">
        <v>339</v>
      </c>
      <c r="L40" s="280"/>
      <c r="M40" s="281"/>
      <c r="N40" s="276" t="s">
        <v>338</v>
      </c>
      <c r="O40" s="277"/>
      <c r="P40" s="278"/>
    </row>
    <row r="41" spans="1:16" ht="14.25" customHeight="1">
      <c r="A41" s="276" t="s">
        <v>340</v>
      </c>
      <c r="B41" s="277"/>
      <c r="C41" s="278"/>
      <c r="E41" s="276" t="s">
        <v>282</v>
      </c>
      <c r="F41" s="277"/>
      <c r="G41" s="278"/>
      <c r="H41" s="152" t="s">
        <v>340</v>
      </c>
      <c r="I41" s="152" t="s">
        <v>341</v>
      </c>
      <c r="J41" s="157" t="s">
        <v>7</v>
      </c>
      <c r="K41" s="279" t="s">
        <v>342</v>
      </c>
      <c r="L41" s="280"/>
      <c r="M41" s="281"/>
      <c r="N41" s="276" t="s">
        <v>341</v>
      </c>
      <c r="O41" s="277"/>
      <c r="P41" s="278"/>
    </row>
    <row r="42" spans="1:16" ht="14.25" customHeight="1">
      <c r="A42" s="276" t="s">
        <v>343</v>
      </c>
      <c r="B42" s="277"/>
      <c r="C42" s="278"/>
      <c r="E42" s="276" t="s">
        <v>282</v>
      </c>
      <c r="F42" s="277"/>
      <c r="G42" s="278"/>
      <c r="H42" s="152" t="s">
        <v>343</v>
      </c>
      <c r="I42" s="152" t="s">
        <v>282</v>
      </c>
      <c r="J42" s="157" t="s">
        <v>40</v>
      </c>
      <c r="K42" s="279" t="s">
        <v>344</v>
      </c>
      <c r="L42" s="280"/>
      <c r="M42" s="281"/>
      <c r="N42" s="276" t="s">
        <v>282</v>
      </c>
      <c r="O42" s="277"/>
      <c r="P42" s="278"/>
    </row>
    <row r="43" spans="1:16" ht="14.25" customHeight="1">
      <c r="A43" s="276" t="s">
        <v>345</v>
      </c>
      <c r="B43" s="277"/>
      <c r="C43" s="278"/>
      <c r="E43" s="276" t="s">
        <v>282</v>
      </c>
      <c r="F43" s="277"/>
      <c r="G43" s="278"/>
      <c r="H43" s="152" t="s">
        <v>345</v>
      </c>
      <c r="I43" s="152" t="s">
        <v>282</v>
      </c>
      <c r="J43" s="157" t="s">
        <v>41</v>
      </c>
      <c r="K43" s="279" t="s">
        <v>346</v>
      </c>
      <c r="L43" s="280"/>
      <c r="M43" s="281"/>
      <c r="N43" s="276" t="s">
        <v>282</v>
      </c>
      <c r="O43" s="277"/>
      <c r="P43" s="278"/>
    </row>
    <row r="44" spans="1:16" ht="14.25" customHeight="1">
      <c r="A44" s="276" t="s">
        <v>347</v>
      </c>
      <c r="B44" s="277"/>
      <c r="C44" s="278"/>
      <c r="E44" s="276" t="s">
        <v>282</v>
      </c>
      <c r="F44" s="277"/>
      <c r="G44" s="278"/>
      <c r="H44" s="152" t="s">
        <v>347</v>
      </c>
      <c r="I44" s="152" t="s">
        <v>282</v>
      </c>
      <c r="J44" s="157" t="s">
        <v>22</v>
      </c>
      <c r="K44" s="279" t="s">
        <v>348</v>
      </c>
      <c r="L44" s="280"/>
      <c r="M44" s="281"/>
      <c r="N44" s="276" t="s">
        <v>282</v>
      </c>
      <c r="O44" s="277"/>
      <c r="P44" s="278"/>
    </row>
    <row r="45" spans="1:16" ht="14.25" customHeight="1">
      <c r="A45" s="282" t="s">
        <v>299</v>
      </c>
      <c r="B45" s="283"/>
      <c r="C45" s="284"/>
      <c r="E45" s="282" t="s">
        <v>282</v>
      </c>
      <c r="F45" s="283"/>
      <c r="G45" s="284"/>
      <c r="H45" s="155" t="s">
        <v>299</v>
      </c>
      <c r="I45" s="155" t="s">
        <v>349</v>
      </c>
      <c r="J45" s="158" t="s">
        <v>14</v>
      </c>
      <c r="K45" s="285" t="s">
        <v>280</v>
      </c>
      <c r="L45" s="286"/>
      <c r="M45" s="287"/>
      <c r="N45" s="282" t="s">
        <v>349</v>
      </c>
      <c r="O45" s="283"/>
      <c r="P45" s="284"/>
    </row>
    <row r="46" spans="1:16" ht="14.25" customHeight="1">
      <c r="A46" s="276" t="s">
        <v>282</v>
      </c>
      <c r="B46" s="277"/>
      <c r="C46" s="278"/>
      <c r="E46" s="276" t="s">
        <v>282</v>
      </c>
      <c r="F46" s="277"/>
      <c r="G46" s="278"/>
      <c r="H46" s="152" t="s">
        <v>282</v>
      </c>
      <c r="I46" s="152" t="s">
        <v>301</v>
      </c>
      <c r="J46" s="157" t="s">
        <v>247</v>
      </c>
      <c r="K46" s="279" t="s">
        <v>302</v>
      </c>
      <c r="L46" s="280"/>
      <c r="M46" s="281"/>
      <c r="N46" s="276" t="s">
        <v>301</v>
      </c>
      <c r="O46" s="277"/>
      <c r="P46" s="278"/>
    </row>
    <row r="47" spans="1:16" ht="14.25" customHeight="1">
      <c r="A47" s="276" t="s">
        <v>282</v>
      </c>
      <c r="B47" s="277"/>
      <c r="C47" s="278"/>
      <c r="E47" s="276" t="s">
        <v>282</v>
      </c>
      <c r="F47" s="277"/>
      <c r="G47" s="278"/>
      <c r="H47" s="152" t="s">
        <v>282</v>
      </c>
      <c r="I47" s="152" t="s">
        <v>350</v>
      </c>
      <c r="J47" s="157" t="s">
        <v>200</v>
      </c>
      <c r="K47" s="279" t="s">
        <v>304</v>
      </c>
      <c r="L47" s="280"/>
      <c r="M47" s="281"/>
      <c r="N47" s="276" t="s">
        <v>350</v>
      </c>
      <c r="O47" s="277"/>
      <c r="P47" s="278"/>
    </row>
    <row r="48" spans="1:16" ht="14.25" customHeight="1">
      <c r="A48" s="276" t="s">
        <v>282</v>
      </c>
      <c r="B48" s="277"/>
      <c r="C48" s="278"/>
      <c r="E48" s="276" t="s">
        <v>282</v>
      </c>
      <c r="F48" s="277"/>
      <c r="G48" s="278"/>
      <c r="H48" s="152" t="s">
        <v>282</v>
      </c>
      <c r="I48" s="152" t="s">
        <v>351</v>
      </c>
      <c r="J48" s="157" t="s">
        <v>254</v>
      </c>
      <c r="K48" s="279" t="s">
        <v>352</v>
      </c>
      <c r="L48" s="280"/>
      <c r="M48" s="281"/>
      <c r="N48" s="276" t="s">
        <v>351</v>
      </c>
      <c r="O48" s="277"/>
      <c r="P48" s="278"/>
    </row>
    <row r="49" spans="1:16" ht="14.25" customHeight="1">
      <c r="A49" s="276" t="s">
        <v>282</v>
      </c>
      <c r="B49" s="277"/>
      <c r="C49" s="278"/>
      <c r="E49" s="276" t="s">
        <v>282</v>
      </c>
      <c r="F49" s="277"/>
      <c r="G49" s="278"/>
      <c r="H49" s="152" t="s">
        <v>282</v>
      </c>
      <c r="I49" s="152" t="s">
        <v>305</v>
      </c>
      <c r="J49" s="157" t="s">
        <v>306</v>
      </c>
      <c r="K49" s="279" t="s">
        <v>307</v>
      </c>
      <c r="L49" s="280"/>
      <c r="M49" s="281"/>
      <c r="N49" s="276" t="s">
        <v>305</v>
      </c>
      <c r="O49" s="277"/>
      <c r="P49" s="278"/>
    </row>
    <row r="50" spans="1:16" ht="14.25" customHeight="1">
      <c r="A50" s="276" t="s">
        <v>282</v>
      </c>
      <c r="B50" s="277"/>
      <c r="C50" s="278"/>
      <c r="E50" s="276" t="s">
        <v>282</v>
      </c>
      <c r="F50" s="277"/>
      <c r="G50" s="278"/>
      <c r="H50" s="152" t="s">
        <v>282</v>
      </c>
      <c r="I50" s="152" t="s">
        <v>308</v>
      </c>
      <c r="J50" s="157" t="s">
        <v>309</v>
      </c>
      <c r="K50" s="279" t="s">
        <v>310</v>
      </c>
      <c r="L50" s="280"/>
      <c r="M50" s="281"/>
      <c r="N50" s="276" t="s">
        <v>308</v>
      </c>
      <c r="O50" s="277"/>
      <c r="P50" s="278"/>
    </row>
    <row r="51" spans="1:16" ht="14.25" customHeight="1">
      <c r="A51" s="276" t="s">
        <v>282</v>
      </c>
      <c r="B51" s="277"/>
      <c r="C51" s="278"/>
      <c r="E51" s="276" t="s">
        <v>282</v>
      </c>
      <c r="F51" s="277"/>
      <c r="G51" s="278"/>
      <c r="H51" s="152" t="s">
        <v>282</v>
      </c>
      <c r="I51" s="152" t="s">
        <v>311</v>
      </c>
      <c r="J51" s="157" t="s">
        <v>312</v>
      </c>
      <c r="K51" s="279" t="s">
        <v>313</v>
      </c>
      <c r="L51" s="280"/>
      <c r="M51" s="281"/>
      <c r="N51" s="276" t="s">
        <v>311</v>
      </c>
      <c r="O51" s="277"/>
      <c r="P51" s="278"/>
    </row>
    <row r="52" spans="1:16" ht="14.25" customHeight="1">
      <c r="A52" s="276" t="s">
        <v>282</v>
      </c>
      <c r="B52" s="277"/>
      <c r="C52" s="278"/>
      <c r="E52" s="276" t="s">
        <v>282</v>
      </c>
      <c r="F52" s="277"/>
      <c r="G52" s="278"/>
      <c r="H52" s="152" t="s">
        <v>282</v>
      </c>
      <c r="I52" s="152" t="s">
        <v>353</v>
      </c>
      <c r="J52" s="157" t="s">
        <v>354</v>
      </c>
      <c r="K52" s="279" t="s">
        <v>355</v>
      </c>
      <c r="L52" s="280"/>
      <c r="M52" s="281"/>
      <c r="N52" s="276" t="s">
        <v>353</v>
      </c>
      <c r="O52" s="277"/>
      <c r="P52" s="278"/>
    </row>
    <row r="53" spans="1:16" ht="14.25" customHeight="1">
      <c r="A53" s="282" t="s">
        <v>282</v>
      </c>
      <c r="B53" s="283"/>
      <c r="C53" s="284"/>
      <c r="E53" s="282" t="s">
        <v>282</v>
      </c>
      <c r="F53" s="283"/>
      <c r="G53" s="284"/>
      <c r="H53" s="155" t="s">
        <v>282</v>
      </c>
      <c r="I53" s="155" t="s">
        <v>356</v>
      </c>
      <c r="J53" s="158" t="s">
        <v>14</v>
      </c>
      <c r="K53" s="285" t="s">
        <v>280</v>
      </c>
      <c r="L53" s="286"/>
      <c r="M53" s="287"/>
      <c r="N53" s="282" t="s">
        <v>356</v>
      </c>
      <c r="O53" s="283"/>
      <c r="P53" s="284"/>
    </row>
    <row r="54" spans="1:16" ht="15" customHeight="1" thickBot="1">
      <c r="A54" s="288" t="s">
        <v>299</v>
      </c>
      <c r="B54" s="289"/>
      <c r="C54" s="290"/>
      <c r="E54" s="288" t="s">
        <v>282</v>
      </c>
      <c r="F54" s="289"/>
      <c r="G54" s="290"/>
      <c r="H54" s="161" t="s">
        <v>299</v>
      </c>
      <c r="I54" s="161" t="s">
        <v>357</v>
      </c>
      <c r="J54" s="162" t="s">
        <v>250</v>
      </c>
      <c r="K54" s="291" t="s">
        <v>280</v>
      </c>
      <c r="L54" s="292"/>
      <c r="M54" s="293"/>
      <c r="N54" s="288" t="s">
        <v>357</v>
      </c>
      <c r="O54" s="289"/>
      <c r="P54" s="290"/>
    </row>
    <row r="55" spans="1:16" ht="15" customHeight="1" thickTop="1">
      <c r="A55" s="270" t="s">
        <v>282</v>
      </c>
      <c r="B55" s="271"/>
      <c r="C55" s="272"/>
      <c r="E55" s="270" t="s">
        <v>282</v>
      </c>
      <c r="F55" s="271"/>
      <c r="G55" s="272"/>
      <c r="H55" s="155" t="s">
        <v>282</v>
      </c>
      <c r="I55" s="155" t="s">
        <v>358</v>
      </c>
      <c r="J55" s="158" t="s">
        <v>251</v>
      </c>
      <c r="K55" s="296" t="s">
        <v>280</v>
      </c>
      <c r="L55" s="297"/>
      <c r="M55" s="298"/>
      <c r="N55" s="270" t="s">
        <v>358</v>
      </c>
      <c r="O55" s="271"/>
      <c r="P55" s="272"/>
    </row>
    <row r="56" spans="1:16" ht="14.25" customHeight="1">
      <c r="A56" s="299" t="s">
        <v>242</v>
      </c>
      <c r="B56" s="300"/>
      <c r="C56" s="300"/>
      <c r="E56" s="282" t="s">
        <v>242</v>
      </c>
      <c r="F56" s="283"/>
      <c r="G56" s="284"/>
      <c r="H56" s="163" t="s">
        <v>242</v>
      </c>
      <c r="I56" s="163" t="s">
        <v>359</v>
      </c>
      <c r="J56" s="155" t="s">
        <v>252</v>
      </c>
      <c r="K56" s="299" t="s">
        <v>242</v>
      </c>
      <c r="L56" s="300"/>
      <c r="M56" s="301"/>
      <c r="N56" s="282" t="s">
        <v>359</v>
      </c>
      <c r="O56" s="283"/>
      <c r="P56" s="284"/>
    </row>
    <row r="57" ht="15.75" customHeight="1"/>
    <row r="58" spans="2:3" ht="19.5" customHeight="1">
      <c r="B58" s="294" t="s">
        <v>360</v>
      </c>
      <c r="C58" s="294"/>
    </row>
    <row r="59" ht="0" customHeight="1" hidden="1"/>
    <row r="60" spans="3:12" ht="19.5" customHeight="1">
      <c r="C60" s="295" t="s">
        <v>361</v>
      </c>
      <c r="D60" s="295"/>
      <c r="E60" s="295"/>
      <c r="F60" s="295"/>
      <c r="G60" s="295"/>
      <c r="H60" s="295"/>
      <c r="I60" s="295"/>
      <c r="J60" s="295"/>
      <c r="K60" s="295"/>
      <c r="L60" s="295"/>
    </row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</sheetData>
  <sheetProtection/>
  <mergeCells count="185">
    <mergeCell ref="B58:C58"/>
    <mergeCell ref="C60:L60"/>
    <mergeCell ref="A55:C55"/>
    <mergeCell ref="E55:G55"/>
    <mergeCell ref="K55:M55"/>
    <mergeCell ref="N55:P55"/>
    <mergeCell ref="A56:C56"/>
    <mergeCell ref="E56:G56"/>
    <mergeCell ref="K56:M56"/>
    <mergeCell ref="N56:P56"/>
    <mergeCell ref="A53:C53"/>
    <mergeCell ref="E53:G53"/>
    <mergeCell ref="K53:M53"/>
    <mergeCell ref="N53:P53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26:C26"/>
    <mergeCell ref="E26:G26"/>
    <mergeCell ref="K26:M26"/>
    <mergeCell ref="N26:P26"/>
    <mergeCell ref="A34:C34"/>
    <mergeCell ref="E34:G34"/>
    <mergeCell ref="K34:M34"/>
    <mergeCell ref="N34:P34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140" zoomScaleSheetLayoutView="140" workbookViewId="0" topLeftCell="A31">
      <selection activeCell="A49" sqref="A49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302" t="s">
        <v>50</v>
      </c>
      <c r="B1" s="302"/>
      <c r="C1" s="302"/>
      <c r="D1" s="302"/>
      <c r="E1" s="302"/>
      <c r="F1" s="302"/>
    </row>
    <row r="2" spans="1:6" ht="18.75">
      <c r="A2" s="302" t="s">
        <v>248</v>
      </c>
      <c r="B2" s="302"/>
      <c r="C2" s="302"/>
      <c r="D2" s="302"/>
      <c r="E2" s="302"/>
      <c r="F2" s="302"/>
    </row>
    <row r="3" spans="1:6" ht="18.75">
      <c r="A3" s="302" t="s">
        <v>609</v>
      </c>
      <c r="B3" s="302"/>
      <c r="C3" s="302"/>
      <c r="D3" s="302"/>
      <c r="E3" s="302"/>
      <c r="F3" s="302"/>
    </row>
    <row r="4" spans="1:6" ht="18.75">
      <c r="A4" s="303"/>
      <c r="B4" s="303"/>
      <c r="C4" s="303"/>
      <c r="D4" s="303"/>
      <c r="E4" s="303"/>
      <c r="F4" s="303"/>
    </row>
    <row r="5" spans="1:6" ht="18.75">
      <c r="A5" s="304" t="s">
        <v>9</v>
      </c>
      <c r="B5" s="305"/>
      <c r="C5" s="306"/>
      <c r="D5" s="306"/>
      <c r="E5" s="306"/>
      <c r="F5" s="307"/>
    </row>
    <row r="6" spans="1:6" ht="18.75">
      <c r="A6" s="310" t="s">
        <v>17</v>
      </c>
      <c r="B6" s="308" t="s">
        <v>1</v>
      </c>
      <c r="C6" s="308" t="s">
        <v>16</v>
      </c>
      <c r="D6" s="308" t="s">
        <v>249</v>
      </c>
      <c r="E6" s="308" t="s">
        <v>24</v>
      </c>
      <c r="F6" s="58" t="s">
        <v>82</v>
      </c>
    </row>
    <row r="7" spans="1:6" ht="18.75">
      <c r="A7" s="310"/>
      <c r="B7" s="308"/>
      <c r="C7" s="308"/>
      <c r="D7" s="308"/>
      <c r="E7" s="308"/>
      <c r="F7" s="58" t="s">
        <v>16</v>
      </c>
    </row>
    <row r="8" spans="1:6" ht="18.75">
      <c r="A8" s="72" t="s">
        <v>25</v>
      </c>
      <c r="B8" s="63"/>
      <c r="C8" s="59"/>
      <c r="D8" s="59"/>
      <c r="E8" s="59"/>
      <c r="F8" s="59"/>
    </row>
    <row r="9" spans="1:6" ht="18.75">
      <c r="A9" s="73" t="s">
        <v>26</v>
      </c>
      <c r="B9" s="42" t="s">
        <v>202</v>
      </c>
      <c r="C9" s="44"/>
      <c r="D9" s="44"/>
      <c r="E9" s="44"/>
      <c r="F9" s="44"/>
    </row>
    <row r="10" spans="1:6" ht="18.75">
      <c r="A10" s="74" t="s">
        <v>27</v>
      </c>
      <c r="B10" s="60">
        <v>411001</v>
      </c>
      <c r="C10" s="44">
        <v>313470</v>
      </c>
      <c r="D10" s="130"/>
      <c r="E10" s="44"/>
      <c r="F10" s="44">
        <f>E10-C10</f>
        <v>-313470</v>
      </c>
    </row>
    <row r="11" spans="1:6" ht="18.75">
      <c r="A11" s="74" t="s">
        <v>28</v>
      </c>
      <c r="B11" s="60">
        <v>411002</v>
      </c>
      <c r="C11" s="44">
        <v>130200</v>
      </c>
      <c r="D11" s="44">
        <v>144</v>
      </c>
      <c r="E11" s="44">
        <f>D11</f>
        <v>144</v>
      </c>
      <c r="F11" s="44">
        <f>E11-C11</f>
        <v>-130056</v>
      </c>
    </row>
    <row r="12" spans="1:6" ht="18.75">
      <c r="A12" s="74" t="s">
        <v>42</v>
      </c>
      <c r="B12" s="60">
        <v>411003</v>
      </c>
      <c r="C12" s="44">
        <v>10900</v>
      </c>
      <c r="D12" s="129"/>
      <c r="E12" s="44"/>
      <c r="F12" s="44">
        <f>E12-C12</f>
        <v>-10900</v>
      </c>
    </row>
    <row r="13" spans="1:6" ht="19.5" thickBot="1">
      <c r="A13" s="75" t="s">
        <v>14</v>
      </c>
      <c r="B13" s="2"/>
      <c r="C13" s="62">
        <f>SUM(C10:C12)</f>
        <v>454570</v>
      </c>
      <c r="D13" s="62">
        <f>SUM(D11:D12)</f>
        <v>144</v>
      </c>
      <c r="E13" s="62">
        <f>SUM(D13)</f>
        <v>144</v>
      </c>
      <c r="F13" s="62">
        <f>SUM(F10:F12)</f>
        <v>-454426</v>
      </c>
    </row>
    <row r="14" spans="1:6" ht="19.5" thickTop="1">
      <c r="A14" s="76" t="s">
        <v>29</v>
      </c>
      <c r="B14" s="57" t="s">
        <v>203</v>
      </c>
      <c r="C14" s="44"/>
      <c r="D14" s="44"/>
      <c r="E14" s="44"/>
      <c r="F14" s="44"/>
    </row>
    <row r="15" spans="1:6" ht="18.75">
      <c r="A15" s="141" t="s">
        <v>234</v>
      </c>
      <c r="B15" s="6" t="s">
        <v>235</v>
      </c>
      <c r="C15" s="44">
        <v>1160</v>
      </c>
      <c r="D15" s="44">
        <v>0</v>
      </c>
      <c r="E15" s="44">
        <f aca="true" t="shared" si="0" ref="E15:E23">D15</f>
        <v>0</v>
      </c>
      <c r="F15" s="44">
        <f>E15-C15</f>
        <v>-1160</v>
      </c>
    </row>
    <row r="16" spans="1:6" ht="18.75">
      <c r="A16" s="74" t="s">
        <v>30</v>
      </c>
      <c r="B16" s="60">
        <v>412106</v>
      </c>
      <c r="C16" s="44">
        <v>25700</v>
      </c>
      <c r="D16" s="44">
        <v>78</v>
      </c>
      <c r="E16" s="44">
        <f t="shared" si="0"/>
        <v>78</v>
      </c>
      <c r="F16" s="44">
        <f aca="true" t="shared" si="1" ref="F16:F24">E16-C16</f>
        <v>-25622</v>
      </c>
    </row>
    <row r="17" spans="1:6" ht="18.75">
      <c r="A17" s="74" t="s">
        <v>207</v>
      </c>
      <c r="B17" s="60">
        <v>412111</v>
      </c>
      <c r="C17" s="44">
        <v>100</v>
      </c>
      <c r="D17" s="130"/>
      <c r="E17" s="44">
        <f t="shared" si="0"/>
        <v>0</v>
      </c>
      <c r="F17" s="44">
        <f t="shared" si="1"/>
        <v>-100</v>
      </c>
    </row>
    <row r="18" spans="1:6" ht="18.75">
      <c r="A18" s="74" t="s">
        <v>60</v>
      </c>
      <c r="B18" s="60">
        <v>412128</v>
      </c>
      <c r="C18" s="44">
        <v>340</v>
      </c>
      <c r="D18" s="44"/>
      <c r="E18" s="44">
        <f t="shared" si="0"/>
        <v>0</v>
      </c>
      <c r="F18" s="44">
        <f t="shared" si="1"/>
        <v>-340</v>
      </c>
    </row>
    <row r="19" spans="1:6" ht="18.75">
      <c r="A19" s="74" t="s">
        <v>77</v>
      </c>
      <c r="B19" s="4" t="s">
        <v>208</v>
      </c>
      <c r="C19" s="44">
        <v>25400</v>
      </c>
      <c r="D19" s="44">
        <v>0</v>
      </c>
      <c r="E19" s="44">
        <f t="shared" si="0"/>
        <v>0</v>
      </c>
      <c r="F19" s="44">
        <f t="shared" si="1"/>
        <v>-25400</v>
      </c>
    </row>
    <row r="20" spans="1:6" ht="18.75">
      <c r="A20" s="74" t="s">
        <v>78</v>
      </c>
      <c r="B20" s="4" t="s">
        <v>209</v>
      </c>
      <c r="C20" s="44">
        <v>4000</v>
      </c>
      <c r="D20" s="130"/>
      <c r="E20" s="44">
        <f t="shared" si="0"/>
        <v>0</v>
      </c>
      <c r="F20" s="44">
        <f t="shared" si="1"/>
        <v>-4000</v>
      </c>
    </row>
    <row r="21" spans="1:6" ht="18.75">
      <c r="A21" s="74" t="s">
        <v>210</v>
      </c>
      <c r="B21" s="4" t="s">
        <v>211</v>
      </c>
      <c r="C21" s="44">
        <v>63400</v>
      </c>
      <c r="D21" s="44">
        <v>0</v>
      </c>
      <c r="E21" s="44">
        <f t="shared" si="0"/>
        <v>0</v>
      </c>
      <c r="F21" s="44">
        <f t="shared" si="1"/>
        <v>-63400</v>
      </c>
    </row>
    <row r="22" spans="1:6" ht="18.75">
      <c r="A22" s="74" t="s">
        <v>79</v>
      </c>
      <c r="B22" s="4" t="s">
        <v>212</v>
      </c>
      <c r="C22" s="44">
        <v>26100</v>
      </c>
      <c r="D22" s="44">
        <v>100</v>
      </c>
      <c r="E22" s="44">
        <f t="shared" si="0"/>
        <v>100</v>
      </c>
      <c r="F22" s="44">
        <f t="shared" si="1"/>
        <v>-26000</v>
      </c>
    </row>
    <row r="23" spans="1:6" ht="18.75">
      <c r="A23" s="74" t="s">
        <v>80</v>
      </c>
      <c r="B23" s="4" t="s">
        <v>213</v>
      </c>
      <c r="C23" s="44">
        <v>620</v>
      </c>
      <c r="D23" s="44">
        <v>20</v>
      </c>
      <c r="E23" s="44">
        <f t="shared" si="0"/>
        <v>20</v>
      </c>
      <c r="F23" s="44">
        <f t="shared" si="1"/>
        <v>-600</v>
      </c>
    </row>
    <row r="24" spans="1:6" ht="19.5" thickBot="1">
      <c r="A24" s="75" t="s">
        <v>14</v>
      </c>
      <c r="B24" s="63"/>
      <c r="C24" s="62">
        <f>SUM(C15:C23)</f>
        <v>146820</v>
      </c>
      <c r="D24" s="62">
        <f>SUM(D15:D23)</f>
        <v>198</v>
      </c>
      <c r="E24" s="62">
        <f>SUM(D24)</f>
        <v>198</v>
      </c>
      <c r="F24" s="62">
        <f t="shared" si="1"/>
        <v>-146622</v>
      </c>
    </row>
    <row r="25" spans="1:6" ht="19.5" thickTop="1">
      <c r="A25" s="77" t="s">
        <v>31</v>
      </c>
      <c r="B25" s="42" t="s">
        <v>204</v>
      </c>
      <c r="C25" s="44"/>
      <c r="D25" s="44"/>
      <c r="E25" s="44"/>
      <c r="F25" s="44"/>
    </row>
    <row r="26" spans="1:6" ht="18.75">
      <c r="A26" s="74" t="s">
        <v>32</v>
      </c>
      <c r="B26" s="4" t="s">
        <v>214</v>
      </c>
      <c r="C26" s="44">
        <v>240300</v>
      </c>
      <c r="D26" s="44">
        <v>5251.28</v>
      </c>
      <c r="E26" s="44">
        <f>D26</f>
        <v>5251.28</v>
      </c>
      <c r="F26" s="44">
        <f>E26-C26</f>
        <v>-235048.72</v>
      </c>
    </row>
    <row r="27" spans="1:6" ht="19.5" thickBot="1">
      <c r="A27" s="75" t="s">
        <v>14</v>
      </c>
      <c r="B27" s="63"/>
      <c r="C27" s="62">
        <f>SUM(C26)</f>
        <v>240300</v>
      </c>
      <c r="D27" s="62">
        <f>SUM(D25:D26)</f>
        <v>5251.28</v>
      </c>
      <c r="E27" s="62">
        <f>SUM(E25:E26)</f>
        <v>5251.28</v>
      </c>
      <c r="F27" s="62">
        <f>SUM(F26)</f>
        <v>-235048.72</v>
      </c>
    </row>
    <row r="28" spans="1:6" ht="19.5" thickTop="1">
      <c r="A28" s="77" t="s">
        <v>33</v>
      </c>
      <c r="B28" s="42" t="s">
        <v>205</v>
      </c>
      <c r="C28" s="44"/>
      <c r="D28" s="44"/>
      <c r="E28" s="44"/>
      <c r="F28" s="44"/>
    </row>
    <row r="29" spans="1:6" ht="18.75">
      <c r="A29" s="74" t="s">
        <v>34</v>
      </c>
      <c r="B29" s="4" t="s">
        <v>215</v>
      </c>
      <c r="C29" s="44">
        <v>9000</v>
      </c>
      <c r="D29" s="64">
        <v>0</v>
      </c>
      <c r="E29" s="44">
        <f>D29</f>
        <v>0</v>
      </c>
      <c r="F29" s="44">
        <f>E29-C29</f>
        <v>-9000</v>
      </c>
    </row>
    <row r="30" spans="1:6" ht="18.75">
      <c r="A30" s="74" t="s">
        <v>61</v>
      </c>
      <c r="B30" s="4" t="s">
        <v>216</v>
      </c>
      <c r="C30" s="44">
        <v>100</v>
      </c>
      <c r="D30" s="130"/>
      <c r="E30" s="44"/>
      <c r="F30" s="44">
        <f>E30-C30</f>
        <v>-100</v>
      </c>
    </row>
    <row r="31" spans="1:6" ht="18.75">
      <c r="A31" s="74" t="s">
        <v>62</v>
      </c>
      <c r="B31" s="4" t="s">
        <v>217</v>
      </c>
      <c r="C31" s="44">
        <v>900</v>
      </c>
      <c r="D31" s="64"/>
      <c r="E31" s="44"/>
      <c r="F31" s="44">
        <f>E31-C31</f>
        <v>-900</v>
      </c>
    </row>
    <row r="32" spans="1:6" ht="19.5" thickBot="1">
      <c r="A32" s="75" t="s">
        <v>14</v>
      </c>
      <c r="B32" s="4"/>
      <c r="C32" s="62">
        <f>SUM(C29:C31)</f>
        <v>10000</v>
      </c>
      <c r="D32" s="62">
        <f>SUM(D29:D31)</f>
        <v>0</v>
      </c>
      <c r="E32" s="62">
        <f>SUM(E29)</f>
        <v>0</v>
      </c>
      <c r="F32" s="62">
        <f>SUM(F29:F31)</f>
        <v>-10000</v>
      </c>
    </row>
    <row r="33" spans="1:6" ht="19.5" thickTop="1">
      <c r="A33" s="73" t="s">
        <v>59</v>
      </c>
      <c r="B33" s="42" t="s">
        <v>206</v>
      </c>
      <c r="C33" s="44"/>
      <c r="D33" s="44"/>
      <c r="E33" s="44"/>
      <c r="F33" s="44"/>
    </row>
    <row r="34" spans="1:6" ht="18.75">
      <c r="A34" s="74" t="s">
        <v>63</v>
      </c>
      <c r="B34" s="4" t="s">
        <v>218</v>
      </c>
      <c r="C34" s="44">
        <v>300</v>
      </c>
      <c r="D34" s="130"/>
      <c r="E34" s="130"/>
      <c r="F34" s="44">
        <f>E34-C34</f>
        <v>-300</v>
      </c>
    </row>
    <row r="35" spans="1:6" ht="19.5" thickBot="1">
      <c r="A35" s="78" t="s">
        <v>14</v>
      </c>
      <c r="B35" s="65"/>
      <c r="C35" s="62">
        <f>SUM(C34)</f>
        <v>300</v>
      </c>
      <c r="D35" s="62">
        <f>SUM(D33:D34)</f>
        <v>0</v>
      </c>
      <c r="E35" s="62">
        <f>SUM(E33:E34)</f>
        <v>0</v>
      </c>
      <c r="F35" s="62">
        <f>E35-C35</f>
        <v>-300</v>
      </c>
    </row>
    <row r="36" spans="1:6" ht="18.75" customHeight="1" thickTop="1">
      <c r="A36" s="311"/>
      <c r="B36" s="311"/>
      <c r="C36" s="311"/>
      <c r="D36" s="311"/>
      <c r="E36" s="311"/>
      <c r="F36" s="311"/>
    </row>
    <row r="37" spans="1:6" ht="18.75" customHeight="1">
      <c r="A37" s="66"/>
      <c r="B37" s="66"/>
      <c r="C37" s="66"/>
      <c r="D37" s="66"/>
      <c r="E37" s="66"/>
      <c r="F37" s="66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309" t="s">
        <v>39</v>
      </c>
      <c r="B42" s="309"/>
      <c r="C42" s="309"/>
      <c r="D42" s="309"/>
      <c r="E42" s="309"/>
      <c r="F42" s="309"/>
    </row>
    <row r="43" spans="1:6" ht="18.75">
      <c r="A43" s="304" t="s">
        <v>9</v>
      </c>
      <c r="B43" s="305"/>
      <c r="C43" s="306"/>
      <c r="D43" s="306"/>
      <c r="E43" s="306"/>
      <c r="F43" s="307"/>
    </row>
    <row r="44" spans="1:6" ht="18.75">
      <c r="A44" s="310" t="s">
        <v>17</v>
      </c>
      <c r="B44" s="308" t="s">
        <v>1</v>
      </c>
      <c r="C44" s="308" t="s">
        <v>16</v>
      </c>
      <c r="D44" s="308" t="s">
        <v>249</v>
      </c>
      <c r="E44" s="308" t="s">
        <v>24</v>
      </c>
      <c r="F44" s="58" t="s">
        <v>82</v>
      </c>
    </row>
    <row r="45" spans="1:6" ht="18.75">
      <c r="A45" s="310"/>
      <c r="B45" s="308"/>
      <c r="C45" s="308"/>
      <c r="D45" s="308"/>
      <c r="E45" s="308"/>
      <c r="F45" s="58" t="s">
        <v>16</v>
      </c>
    </row>
    <row r="46" spans="1:6" ht="18.75">
      <c r="A46" s="79" t="s">
        <v>64</v>
      </c>
      <c r="B46" s="61">
        <v>420000</v>
      </c>
      <c r="C46" s="67"/>
      <c r="D46" s="67"/>
      <c r="E46" s="67"/>
      <c r="F46" s="67"/>
    </row>
    <row r="47" spans="1:6" ht="18.75">
      <c r="A47" s="73" t="s">
        <v>35</v>
      </c>
      <c r="B47" s="61">
        <v>421000</v>
      </c>
      <c r="C47" s="44"/>
      <c r="D47" s="44"/>
      <c r="E47" s="44"/>
      <c r="F47" s="44"/>
    </row>
    <row r="48" spans="1:6" ht="18.75">
      <c r="A48" s="74" t="s">
        <v>237</v>
      </c>
      <c r="B48" s="63">
        <v>421001</v>
      </c>
      <c r="C48" s="44">
        <v>523000</v>
      </c>
      <c r="D48" s="44"/>
      <c r="E48" s="44">
        <f aca="true" t="shared" si="2" ref="E48:E56">D48</f>
        <v>0</v>
      </c>
      <c r="F48" s="44">
        <f>E48-C48</f>
        <v>-523000</v>
      </c>
    </row>
    <row r="49" spans="1:6" ht="18.75">
      <c r="A49" s="74" t="s">
        <v>236</v>
      </c>
      <c r="B49" s="60">
        <v>421002</v>
      </c>
      <c r="C49" s="44">
        <v>7769500</v>
      </c>
      <c r="D49" s="44">
        <v>0</v>
      </c>
      <c r="E49" s="44">
        <f t="shared" si="2"/>
        <v>0</v>
      </c>
      <c r="F49" s="44">
        <f>E49-C49</f>
        <v>-7769500</v>
      </c>
    </row>
    <row r="50" spans="1:6" ht="18.75">
      <c r="A50" s="74" t="s">
        <v>65</v>
      </c>
      <c r="B50" s="60">
        <v>421004</v>
      </c>
      <c r="C50" s="44">
        <v>2938300</v>
      </c>
      <c r="D50" s="44">
        <v>0</v>
      </c>
      <c r="E50" s="44">
        <f t="shared" si="2"/>
        <v>0</v>
      </c>
      <c r="F50" s="44">
        <f aca="true" t="shared" si="3" ref="F50:F56">E50-C50</f>
        <v>-2938300</v>
      </c>
    </row>
    <row r="51" spans="1:6" ht="18.75">
      <c r="A51" s="74" t="s">
        <v>36</v>
      </c>
      <c r="B51" s="60">
        <v>421005</v>
      </c>
      <c r="C51" s="44">
        <v>174600</v>
      </c>
      <c r="D51" s="130"/>
      <c r="E51" s="44">
        <f t="shared" si="2"/>
        <v>0</v>
      </c>
      <c r="F51" s="44">
        <f t="shared" si="3"/>
        <v>-174600</v>
      </c>
    </row>
    <row r="52" spans="1:6" ht="18.75">
      <c r="A52" s="74" t="s">
        <v>37</v>
      </c>
      <c r="B52" s="60">
        <v>421006</v>
      </c>
      <c r="C52" s="44">
        <v>1399500</v>
      </c>
      <c r="D52" s="44">
        <v>0</v>
      </c>
      <c r="E52" s="44">
        <f t="shared" si="2"/>
        <v>0</v>
      </c>
      <c r="F52" s="44">
        <f t="shared" si="3"/>
        <v>-1399500</v>
      </c>
    </row>
    <row r="53" spans="1:6" ht="18.75">
      <c r="A53" s="74" t="s">
        <v>38</v>
      </c>
      <c r="B53" s="60">
        <v>421007</v>
      </c>
      <c r="C53" s="44">
        <v>2894200</v>
      </c>
      <c r="D53" s="44">
        <v>0</v>
      </c>
      <c r="E53" s="44">
        <f t="shared" si="2"/>
        <v>0</v>
      </c>
      <c r="F53" s="44">
        <f t="shared" si="3"/>
        <v>-2894200</v>
      </c>
    </row>
    <row r="54" spans="1:6" ht="18.75">
      <c r="A54" s="74" t="s">
        <v>66</v>
      </c>
      <c r="B54" s="60">
        <v>421012</v>
      </c>
      <c r="C54" s="44">
        <v>73900</v>
      </c>
      <c r="D54" s="130"/>
      <c r="E54" s="44">
        <f t="shared" si="2"/>
        <v>0</v>
      </c>
      <c r="F54" s="44">
        <f t="shared" si="3"/>
        <v>-73900</v>
      </c>
    </row>
    <row r="55" spans="1:6" ht="18.75">
      <c r="A55" s="74" t="s">
        <v>67</v>
      </c>
      <c r="B55" s="60">
        <v>421013</v>
      </c>
      <c r="C55" s="44">
        <v>71800</v>
      </c>
      <c r="D55" s="130">
        <v>0</v>
      </c>
      <c r="E55" s="44">
        <f t="shared" si="2"/>
        <v>0</v>
      </c>
      <c r="F55" s="44">
        <f t="shared" si="3"/>
        <v>-71800</v>
      </c>
    </row>
    <row r="56" spans="1:6" ht="18.75">
      <c r="A56" s="74" t="s">
        <v>81</v>
      </c>
      <c r="B56" s="60">
        <v>421015</v>
      </c>
      <c r="C56" s="44">
        <v>788000</v>
      </c>
      <c r="D56" s="44">
        <v>0</v>
      </c>
      <c r="E56" s="44">
        <f t="shared" si="2"/>
        <v>0</v>
      </c>
      <c r="F56" s="44">
        <f t="shared" si="3"/>
        <v>-788000</v>
      </c>
    </row>
    <row r="57" spans="1:6" ht="19.5" thickBot="1">
      <c r="A57" s="75" t="s">
        <v>14</v>
      </c>
      <c r="B57" s="60"/>
      <c r="C57" s="62">
        <f>SUM(C48:C56)</f>
        <v>16632800</v>
      </c>
      <c r="D57" s="62">
        <f>SUM(D48:D56)</f>
        <v>0</v>
      </c>
      <c r="E57" s="62">
        <f>SUM(E48:E56)</f>
        <v>0</v>
      </c>
      <c r="F57" s="62">
        <f>SUM(F48:F56)</f>
        <v>-16632800</v>
      </c>
    </row>
    <row r="58" spans="1:6" ht="19.5" thickTop="1">
      <c r="A58" s="80" t="s">
        <v>68</v>
      </c>
      <c r="B58" s="68">
        <v>430000</v>
      </c>
      <c r="C58" s="64"/>
      <c r="D58" s="64"/>
      <c r="E58" s="64"/>
      <c r="F58" s="64"/>
    </row>
    <row r="59" spans="1:6" ht="18.75">
      <c r="A59" s="73" t="s">
        <v>201</v>
      </c>
      <c r="B59" s="68">
        <v>431000</v>
      </c>
      <c r="C59" s="44"/>
      <c r="D59" s="44"/>
      <c r="E59" s="44"/>
      <c r="F59" s="44"/>
    </row>
    <row r="60" spans="1:6" ht="18.75">
      <c r="A60" s="74" t="s">
        <v>69</v>
      </c>
      <c r="B60" s="60">
        <v>431002</v>
      </c>
      <c r="C60" s="44">
        <v>16672010</v>
      </c>
      <c r="D60" s="44">
        <v>0</v>
      </c>
      <c r="E60" s="44">
        <f>D60</f>
        <v>0</v>
      </c>
      <c r="F60" s="44">
        <f>E60-C60</f>
        <v>-16672010</v>
      </c>
    </row>
    <row r="61" spans="1:6" ht="18.75">
      <c r="A61" s="74" t="s">
        <v>70</v>
      </c>
      <c r="B61" s="60"/>
      <c r="C61" s="44"/>
      <c r="D61" s="44"/>
      <c r="E61" s="44"/>
      <c r="F61" s="44"/>
    </row>
    <row r="62" spans="1:6" ht="19.5" thickBot="1">
      <c r="A62" s="75" t="s">
        <v>14</v>
      </c>
      <c r="B62" s="60"/>
      <c r="C62" s="62">
        <f>SUM(C60)</f>
        <v>16672010</v>
      </c>
      <c r="D62" s="62">
        <f>SUM(D60:D61)</f>
        <v>0</v>
      </c>
      <c r="E62" s="62">
        <f>SUM(E60:E61)</f>
        <v>0</v>
      </c>
      <c r="F62" s="62">
        <f>SUM(F60:F61)</f>
        <v>-16672010</v>
      </c>
    </row>
    <row r="63" spans="1:6" ht="19.5" thickTop="1">
      <c r="A63" s="75" t="s">
        <v>20</v>
      </c>
      <c r="B63" s="60"/>
      <c r="C63" s="69">
        <f>C13+C24+C27+C32+C35+C57+C62</f>
        <v>34156800</v>
      </c>
      <c r="D63" s="69">
        <f>SUM(D13,D24,D27,D32,D57,D62,D35)</f>
        <v>5593.28</v>
      </c>
      <c r="E63" s="69">
        <f>SUM(E13,E24,E27,E32,E57,E62,E35)</f>
        <v>5593.28</v>
      </c>
      <c r="F63" s="69">
        <f>E63-C63</f>
        <v>-34151206.72</v>
      </c>
    </row>
  </sheetData>
  <sheetProtection/>
  <mergeCells count="18">
    <mergeCell ref="A3:F3"/>
    <mergeCell ref="D6:D7"/>
    <mergeCell ref="E6:E7"/>
    <mergeCell ref="A6:A7"/>
    <mergeCell ref="A43:F43"/>
    <mergeCell ref="A36:F36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5">
      <selection activeCell="A20" sqref="A20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42" t="s">
        <v>43</v>
      </c>
      <c r="B1" s="242"/>
      <c r="C1" s="242"/>
    </row>
    <row r="2" spans="1:3" ht="18" customHeight="1">
      <c r="A2" s="242" t="s">
        <v>44</v>
      </c>
      <c r="B2" s="242"/>
      <c r="C2" s="242"/>
    </row>
    <row r="3" spans="1:3" ht="18" customHeight="1">
      <c r="A3" s="314" t="s">
        <v>610</v>
      </c>
      <c r="B3" s="314"/>
      <c r="C3" s="314"/>
    </row>
    <row r="4" spans="1:3" ht="18" customHeight="1">
      <c r="A4" s="15" t="s">
        <v>17</v>
      </c>
      <c r="B4" s="15" t="s">
        <v>18</v>
      </c>
      <c r="C4" s="15" t="s">
        <v>45</v>
      </c>
    </row>
    <row r="5" spans="1:3" ht="18" customHeight="1">
      <c r="A5" s="22" t="s">
        <v>9</v>
      </c>
      <c r="B5" s="16"/>
      <c r="C5" s="16"/>
    </row>
    <row r="6" spans="1:3" ht="18" customHeight="1">
      <c r="A6" s="18" t="s">
        <v>73</v>
      </c>
      <c r="B6" s="17">
        <v>5593.28</v>
      </c>
      <c r="C6" s="17">
        <f>5593.28</f>
        <v>5593.28</v>
      </c>
    </row>
    <row r="7" spans="1:3" ht="18" customHeight="1">
      <c r="A7" s="18" t="s">
        <v>46</v>
      </c>
      <c r="B7" s="17">
        <v>264571.9</v>
      </c>
      <c r="C7" s="17">
        <f>264571.9</f>
        <v>264571.9</v>
      </c>
    </row>
    <row r="8" spans="1:3" ht="18" customHeight="1">
      <c r="A8" s="18" t="s">
        <v>238</v>
      </c>
      <c r="B8" s="17">
        <v>843998</v>
      </c>
      <c r="C8" s="17">
        <f>843998</f>
        <v>843998</v>
      </c>
    </row>
    <row r="9" spans="1:3" ht="18" customHeight="1">
      <c r="A9" s="18" t="s">
        <v>262</v>
      </c>
      <c r="B9" s="17">
        <v>298.32</v>
      </c>
      <c r="C9" s="17">
        <f>298.32</f>
        <v>298.32</v>
      </c>
    </row>
    <row r="10" spans="1:3" ht="18" customHeight="1">
      <c r="A10" s="18" t="s">
        <v>263</v>
      </c>
      <c r="B10" s="17">
        <v>99.44</v>
      </c>
      <c r="C10" s="17">
        <f>99.44</f>
        <v>99.44</v>
      </c>
    </row>
    <row r="11" spans="1:3" ht="18" customHeight="1" thickBot="1">
      <c r="A11" s="19" t="s">
        <v>14</v>
      </c>
      <c r="B11" s="21">
        <f>SUM(B6:B10)</f>
        <v>1114560.9400000002</v>
      </c>
      <c r="C11" s="21">
        <f>SUM(C6:C10)</f>
        <v>1114560.9400000002</v>
      </c>
    </row>
    <row r="12" spans="1:3" ht="18" customHeight="1" thickTop="1">
      <c r="A12" s="23" t="s">
        <v>23</v>
      </c>
      <c r="B12" s="45"/>
      <c r="C12" s="17"/>
    </row>
    <row r="13" spans="1:3" ht="18" customHeight="1">
      <c r="A13" s="18" t="s">
        <v>239</v>
      </c>
      <c r="B13" s="13">
        <v>1833552</v>
      </c>
      <c r="C13" s="17">
        <f>1833552</f>
        <v>1833552</v>
      </c>
    </row>
    <row r="14" spans="1:3" ht="18" customHeight="1">
      <c r="A14" s="18" t="s">
        <v>240</v>
      </c>
      <c r="B14" s="13">
        <v>843797.76</v>
      </c>
      <c r="C14" s="17">
        <v>843797.76</v>
      </c>
    </row>
    <row r="15" spans="1:3" ht="18" customHeight="1">
      <c r="A15" s="18" t="s">
        <v>47</v>
      </c>
      <c r="B15" s="17">
        <v>264936.9</v>
      </c>
      <c r="C15" s="17">
        <f>264936.9</f>
        <v>264936.9</v>
      </c>
    </row>
    <row r="16" spans="1:3" ht="18" customHeight="1">
      <c r="A16" s="18" t="s">
        <v>74</v>
      </c>
      <c r="B16" s="17">
        <v>191838.24</v>
      </c>
      <c r="C16" s="17">
        <f>191838.24</f>
        <v>191838.24</v>
      </c>
    </row>
    <row r="17" spans="1:3" ht="18" customHeight="1" thickBot="1">
      <c r="A17" s="19" t="s">
        <v>14</v>
      </c>
      <c r="B17" s="21">
        <f>SUM(B13:B16)</f>
        <v>3134124.8999999994</v>
      </c>
      <c r="C17" s="21">
        <f>SUM(C13:C16)</f>
        <v>3134124.8999999994</v>
      </c>
    </row>
    <row r="18" spans="1:3" ht="18" customHeight="1" thickBot="1" thickTop="1">
      <c r="A18" s="19" t="s">
        <v>48</v>
      </c>
      <c r="B18" s="21">
        <f>B11-B17</f>
        <v>-2019563.9599999993</v>
      </c>
      <c r="C18" s="21">
        <f>C11-C17</f>
        <v>-2019563.9599999993</v>
      </c>
    </row>
    <row r="19" spans="1:3" ht="18" customHeight="1" thickTop="1">
      <c r="A19" s="132"/>
      <c r="B19" s="133"/>
      <c r="C19" s="133"/>
    </row>
    <row r="20" spans="1:3" ht="18" customHeight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5" ht="18" customHeight="1">
      <c r="A23" s="2" t="s">
        <v>10</v>
      </c>
      <c r="B23" s="6"/>
      <c r="C23" s="12"/>
      <c r="D23" s="12"/>
      <c r="E23" s="12"/>
    </row>
    <row r="24" spans="1:5" ht="18" customHeight="1">
      <c r="A24" s="14" t="s">
        <v>11</v>
      </c>
      <c r="B24" s="6"/>
      <c r="C24" s="12"/>
      <c r="D24" s="12"/>
      <c r="E24" s="11"/>
    </row>
    <row r="25" spans="1:5" ht="18" customHeight="1">
      <c r="A25" s="14"/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312" t="s">
        <v>49</v>
      </c>
      <c r="B27" s="312"/>
      <c r="C27" s="312"/>
      <c r="D27" s="7"/>
      <c r="E27" s="7"/>
    </row>
    <row r="28" spans="1:5" ht="18" customHeight="1">
      <c r="A28" s="312" t="s">
        <v>72</v>
      </c>
      <c r="B28" s="312"/>
      <c r="C28" s="312"/>
      <c r="D28" s="7"/>
      <c r="E28" s="7"/>
    </row>
    <row r="29" spans="1:5" ht="18" customHeight="1">
      <c r="A29" s="3"/>
      <c r="B29" s="3"/>
      <c r="C29" s="3"/>
      <c r="D29" s="7"/>
      <c r="E29" s="7"/>
    </row>
    <row r="30" spans="1:5" ht="18" customHeight="1">
      <c r="A30" s="312" t="s">
        <v>12</v>
      </c>
      <c r="B30" s="312"/>
      <c r="C30" s="312"/>
      <c r="D30" s="7"/>
      <c r="E30" s="7"/>
    </row>
    <row r="31" spans="1:5" ht="18" customHeight="1">
      <c r="A31" s="2"/>
      <c r="B31" s="6"/>
      <c r="C31" s="12"/>
      <c r="D31" s="12"/>
      <c r="E31" s="2"/>
    </row>
    <row r="32" spans="1:5" s="1" customFormat="1" ht="18" customHeight="1">
      <c r="A32" s="312" t="s">
        <v>75</v>
      </c>
      <c r="B32" s="312"/>
      <c r="C32" s="312"/>
      <c r="D32" s="7"/>
      <c r="E32" s="7"/>
    </row>
    <row r="33" spans="1:5" s="1" customFormat="1" ht="18" customHeight="1">
      <c r="A33" s="312" t="s">
        <v>13</v>
      </c>
      <c r="B33" s="312"/>
      <c r="C33" s="312"/>
      <c r="D33" s="7"/>
      <c r="E33" s="7"/>
    </row>
    <row r="34" spans="1:5" s="1" customFormat="1" ht="18" customHeight="1">
      <c r="A34" s="313">
        <v>241366</v>
      </c>
      <c r="B34" s="313"/>
      <c r="C34" s="313"/>
      <c r="D34" s="7"/>
      <c r="E34" s="7"/>
    </row>
  </sheetData>
  <sheetProtection/>
  <mergeCells count="9">
    <mergeCell ref="A32:C32"/>
    <mergeCell ref="A33:C33"/>
    <mergeCell ref="A34:C34"/>
    <mergeCell ref="A1:C1"/>
    <mergeCell ref="A2:C2"/>
    <mergeCell ref="A3:C3"/>
    <mergeCell ref="A27:C27"/>
    <mergeCell ref="A28:C28"/>
    <mergeCell ref="A30:C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2017-11-06T08:38:22Z</cp:lastPrinted>
  <dcterms:created xsi:type="dcterms:W3CDTF">1996-10-14T23:33:28Z</dcterms:created>
  <dcterms:modified xsi:type="dcterms:W3CDTF">2017-12-10T06:01:24Z</dcterms:modified>
  <cp:category/>
  <cp:version/>
  <cp:contentType/>
  <cp:contentStatus/>
</cp:coreProperties>
</file>